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onaldhellyer/Dropbox/BigFuture/BF Development/OpenDirector/Marketing/AFR/SuperExecs/Patrick/"/>
    </mc:Choice>
  </mc:AlternateContent>
  <xr:revisionPtr revIDLastSave="0" documentId="13_ncr:1_{785C1A75-419C-0848-A7E3-B57D01FFD270}" xr6:coauthVersionLast="45" xr6:coauthVersionMax="45" xr10:uidLastSave="{00000000-0000-0000-0000-000000000000}"/>
  <bookViews>
    <workbookView xWindow="1180" yWindow="460" windowWidth="23620" windowHeight="16600" xr2:uid="{2F22B239-03B6-6D49-B636-1F991B96C800}"/>
  </bookViews>
  <sheets>
    <sheet name="Sheet1" sheetId="1" r:id="rId1"/>
    <sheet name="Sheet2" sheetId="2" r:id="rId2"/>
  </sheets>
  <definedNames>
    <definedName name="_xlnm._FilterDatabase" localSheetId="0" hidden="1">Sheet1!$B$4:$AP$59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44" i="1" l="1"/>
  <c r="AF14" i="1" l="1"/>
  <c r="AE14" i="1"/>
  <c r="AF10" i="1"/>
  <c r="AE10" i="1"/>
  <c r="AH10" i="1" s="1"/>
  <c r="R10" i="1"/>
  <c r="Q10" i="1"/>
</calcChain>
</file>

<file path=xl/sharedStrings.xml><?xml version="1.0" encoding="utf-8"?>
<sst xmlns="http://schemas.openxmlformats.org/spreadsheetml/2006/main" count="420" uniqueCount="200">
  <si>
    <t>Superannuation</t>
  </si>
  <si>
    <t>Executive</t>
  </si>
  <si>
    <t>Position</t>
  </si>
  <si>
    <t>Sector</t>
  </si>
  <si>
    <t>start_date</t>
  </si>
  <si>
    <t>end_date</t>
  </si>
  <si>
    <t>period_1_date</t>
  </si>
  <si>
    <t>period_2_date</t>
  </si>
  <si>
    <t>difference_total</t>
  </si>
  <si>
    <t>period_1_salary</t>
  </si>
  <si>
    <t>period_2_salary</t>
  </si>
  <si>
    <t>period_1_bonus</t>
  </si>
  <si>
    <t>period_2_bonus</t>
  </si>
  <si>
    <t>period_1_non_monetary</t>
  </si>
  <si>
    <t>period_2_non_monetary</t>
  </si>
  <si>
    <t>period_1_sti_total</t>
  </si>
  <si>
    <t>period_2_sti_total</t>
  </si>
  <si>
    <t>period_1_restricted_share</t>
  </si>
  <si>
    <t>period_2_restricted_share</t>
  </si>
  <si>
    <t>period_1_performance_right</t>
  </si>
  <si>
    <t>period_2_performance_right</t>
  </si>
  <si>
    <t>period_1_option</t>
  </si>
  <si>
    <t>period_2_option</t>
  </si>
  <si>
    <t>period_1_cash</t>
  </si>
  <si>
    <t>period_2_cash</t>
  </si>
  <si>
    <t>period_1_other_lt</t>
  </si>
  <si>
    <t>period_2_other_lt</t>
  </si>
  <si>
    <t>period_1_super</t>
  </si>
  <si>
    <t>period_2_super</t>
  </si>
  <si>
    <t>Notes</t>
  </si>
  <si>
    <t>Increase / Decrease</t>
  </si>
  <si>
    <t>three</t>
  </si>
  <si>
    <t>Australia Post Superannuation Scheme</t>
  </si>
  <si>
    <t>STEPHEN MILBURN-PYLE</t>
  </si>
  <si>
    <t>Chief Executive Officer</t>
  </si>
  <si>
    <t>Government</t>
  </si>
  <si>
    <t>-</t>
  </si>
  <si>
    <t>10</t>
  </si>
  <si>
    <t>16</t>
  </si>
  <si>
    <t>Australian Catholic Superannuation and Retirement Fund</t>
  </si>
  <si>
    <t>GREGORY WILLIAM CANTOR</t>
  </si>
  <si>
    <t>Industry Fund</t>
  </si>
  <si>
    <t>12/31/1989</t>
  </si>
  <si>
    <t>21</t>
  </si>
  <si>
    <t>Australian Super</t>
  </si>
  <si>
    <t>Chief Investment Officer</t>
  </si>
  <si>
    <t>3</t>
  </si>
  <si>
    <t>2</t>
  </si>
  <si>
    <t>PETER CURTIS</t>
  </si>
  <si>
    <t>JASON PEASLEY</t>
  </si>
  <si>
    <t>Head of Mid Risk</t>
  </si>
  <si>
    <t>Ian Silk</t>
  </si>
  <si>
    <t>Building Unions Superannuation Scheme (QLD)</t>
  </si>
  <si>
    <t>LINDA VICKERS</t>
  </si>
  <si>
    <t>N/A</t>
  </si>
  <si>
    <t>25</t>
  </si>
  <si>
    <t>12</t>
  </si>
  <si>
    <t>Care Super</t>
  </si>
  <si>
    <t>JULIE LANDER</t>
  </si>
  <si>
    <t>17</t>
  </si>
  <si>
    <t>7</t>
  </si>
  <si>
    <t>SUZANNE BRANTON</t>
  </si>
  <si>
    <t>Cbus</t>
  </si>
  <si>
    <t>DAVID ATKIN</t>
  </si>
  <si>
    <t>7/31/2008</t>
  </si>
  <si>
    <t>14</t>
  </si>
  <si>
    <t>4</t>
  </si>
  <si>
    <t>KRISTIAN FOK</t>
  </si>
  <si>
    <t>Commonwealth Superannuation Corporation</t>
  </si>
  <si>
    <t>ALISON TARDITI</t>
  </si>
  <si>
    <t>8</t>
  </si>
  <si>
    <t>13</t>
  </si>
  <si>
    <t>PETER CARRIGY-RYAN</t>
  </si>
  <si>
    <t>RICHARD HILL</t>
  </si>
  <si>
    <t>Executive Manager, Technology</t>
  </si>
  <si>
    <t>9/28/2015</t>
  </si>
  <si>
    <t>ANDY YOUNG</t>
  </si>
  <si>
    <t>Chief Operating Officer</t>
  </si>
  <si>
    <t>7/30/2012</t>
  </si>
  <si>
    <t>EISS Super</t>
  </si>
  <si>
    <t>ALEXANDER HUTCHISON</t>
  </si>
  <si>
    <t>9</t>
  </si>
  <si>
    <t>First State Super</t>
  </si>
  <si>
    <t>6</t>
  </si>
  <si>
    <t>15</t>
  </si>
  <si>
    <t>Joined Nov 18</t>
  </si>
  <si>
    <t>TIM ELLIOT</t>
  </si>
  <si>
    <t>Guild Super</t>
  </si>
  <si>
    <t>HESTA</t>
  </si>
  <si>
    <t>DEBBY BLAKEY</t>
  </si>
  <si>
    <t>11</t>
  </si>
  <si>
    <t>7/24/2017</t>
  </si>
  <si>
    <t>STI - Not disclosed</t>
  </si>
  <si>
    <t>HostPlus</t>
  </si>
  <si>
    <t>DAVID ELIA</t>
  </si>
  <si>
    <t>3/15/1999</t>
  </si>
  <si>
    <t>18</t>
  </si>
  <si>
    <t>1</t>
  </si>
  <si>
    <t>SAM SICILIA</t>
  </si>
  <si>
    <t>3/31/2008</t>
  </si>
  <si>
    <t>Intrust Super Fund</t>
  </si>
  <si>
    <t>BRENDAN O'FARRELL</t>
  </si>
  <si>
    <t>5/16/2005</t>
  </si>
  <si>
    <t>23</t>
  </si>
  <si>
    <t>Legalsuper</t>
  </si>
  <si>
    <t>ANDREW PROEBSTL</t>
  </si>
  <si>
    <t>LGIAsuper</t>
  </si>
  <si>
    <t>KATE FARRAR</t>
  </si>
  <si>
    <t>4/16/2018</t>
  </si>
  <si>
    <t>19</t>
  </si>
  <si>
    <t>24</t>
  </si>
  <si>
    <t>Maritime Super</t>
  </si>
  <si>
    <t>PETER ROBERTSON</t>
  </si>
  <si>
    <t>Mine Super</t>
  </si>
  <si>
    <t>HARRY MITCHELL</t>
  </si>
  <si>
    <t xml:space="preserve"> </t>
  </si>
  <si>
    <t>26</t>
  </si>
  <si>
    <t>Qantas Super</t>
  </si>
  <si>
    <t>MICHAEL CLANCY</t>
  </si>
  <si>
    <t>Corporate Fund</t>
  </si>
  <si>
    <t>20</t>
  </si>
  <si>
    <t>ANDREW SPENCE</t>
  </si>
  <si>
    <t>7/23/2008</t>
  </si>
  <si>
    <t>Qsuper</t>
  </si>
  <si>
    <t>1/9/2019</t>
  </si>
  <si>
    <t>Retired Sept 19</t>
  </si>
  <si>
    <t>QSuper</t>
  </si>
  <si>
    <t>MICHAEL PENNISI</t>
  </si>
  <si>
    <t>KULWANT SINGH-PANGLY</t>
  </si>
  <si>
    <t>Chief Financial Officer</t>
  </si>
  <si>
    <t>9/29/2014</t>
  </si>
  <si>
    <t>KARIN MULLER</t>
  </si>
  <si>
    <t>2/18/2018</t>
  </si>
  <si>
    <t>JASON MURRAY</t>
  </si>
  <si>
    <t>Chief of Member Experience</t>
  </si>
  <si>
    <t>ANNE FINNEY</t>
  </si>
  <si>
    <t>Chief Risk Officer</t>
  </si>
  <si>
    <t>2/24/2016</t>
  </si>
  <si>
    <t>REST</t>
  </si>
  <si>
    <t>VICKI DOYLE</t>
  </si>
  <si>
    <t>5/30/2018</t>
  </si>
  <si>
    <t>22</t>
  </si>
  <si>
    <t>Statewide Super</t>
  </si>
  <si>
    <t>CON MICHALAKIS</t>
  </si>
  <si>
    <t>8/25/2008</t>
  </si>
  <si>
    <t>SunSuper</t>
  </si>
  <si>
    <t>IAN PATRICK</t>
  </si>
  <si>
    <t>5</t>
  </si>
  <si>
    <t>SCOTT HARTLEY</t>
  </si>
  <si>
    <t>1/30/2014</t>
  </si>
  <si>
    <t>JASON SOMMER</t>
  </si>
  <si>
    <t>3/30/2019</t>
  </si>
  <si>
    <t>TEIFI WHATLEY</t>
  </si>
  <si>
    <t>Executive General Manager, Customer &amp; Technology</t>
  </si>
  <si>
    <t>Tasplan Super</t>
  </si>
  <si>
    <t>WAYNE DAVY</t>
  </si>
  <si>
    <t>Chief Operations Officer and Deputy Chief Executive Officer</t>
  </si>
  <si>
    <t>Telstra Super</t>
  </si>
  <si>
    <t>GRAEME MILLER</t>
  </si>
  <si>
    <t>5/30/2016</t>
  </si>
  <si>
    <t>CHRIS DAVIES</t>
  </si>
  <si>
    <t>UniSuper</t>
  </si>
  <si>
    <t>JOHN PEARCE</t>
  </si>
  <si>
    <t>KEVIN O'SULLIVAN</t>
  </si>
  <si>
    <t>7/30/2013</t>
  </si>
  <si>
    <t>LEE SCALES</t>
  </si>
  <si>
    <t>Chief Customer Officer</t>
  </si>
  <si>
    <t>VIC Super</t>
  </si>
  <si>
    <t>MICHAEL DUNDON</t>
  </si>
  <si>
    <t>ANDREW HOWARD</t>
  </si>
  <si>
    <t>Vision Super</t>
  </si>
  <si>
    <t>STEPHEN ROWE</t>
  </si>
  <si>
    <t>1/13/2014</t>
  </si>
  <si>
    <t>BRAD HOLZBERGER (1)</t>
  </si>
  <si>
    <t>(1)</t>
  </si>
  <si>
    <t>(2)</t>
  </si>
  <si>
    <t>(3)</t>
  </si>
  <si>
    <t>Started role Nov 2018</t>
  </si>
  <si>
    <t>SONYA SAWTELL-RICKSON (3)</t>
  </si>
  <si>
    <t>STI not disclosed</t>
  </si>
  <si>
    <t>Ranking our of 26 Funds</t>
  </si>
  <si>
    <t xml:space="preserve">One year </t>
  </si>
  <si>
    <t xml:space="preserve">5 Year </t>
  </si>
  <si>
    <t>Balanced Fund Return</t>
  </si>
  <si>
    <t>One Year</t>
  </si>
  <si>
    <t>5 Year</t>
  </si>
  <si>
    <t>MARK DELANEY</t>
  </si>
  <si>
    <t>DAMIAN GRAHAM</t>
  </si>
  <si>
    <t>Total Remuneration</t>
  </si>
  <si>
    <t>Group Executive, Finance, Strategy &amp; Trans</t>
  </si>
  <si>
    <t>Group Executive, Finance and Ops</t>
  </si>
  <si>
    <t>27</t>
  </si>
  <si>
    <t>MARIO PIRONE</t>
  </si>
  <si>
    <t>3=</t>
  </si>
  <si>
    <t>5=</t>
  </si>
  <si>
    <t>13=</t>
  </si>
  <si>
    <t>15=</t>
  </si>
  <si>
    <t>17=</t>
  </si>
  <si>
    <t>20=</t>
  </si>
  <si>
    <t>DEANNE STEWART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</si>
</sst>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d/m/yy;@"/>
    <numFmt numFmtId="165" formatCode="&quot;$&quot;#,##0"/>
    <numFmt numFmtId="166" formatCode="0.0%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4">
    <xf numFmtId="0" fontId="0" fillId="0" borderId="0" xfId="0"/>
    <xf numFmtId="164" fontId="0" fillId="0" borderId="0" xfId="0" applyNumberFormat="1" applyAlignment="1">
      <alignment horizontal="right"/>
    </xf>
    <xf numFmtId="43" fontId="0" fillId="0" borderId="0" xfId="1" applyFont="1"/>
    <xf numFmtId="166" fontId="0" fillId="0" borderId="0" xfId="2" applyNumberFormat="1" applyFont="1"/>
    <xf numFmtId="0" fontId="0" fillId="0" borderId="1" xfId="0" applyBorder="1"/>
    <xf numFmtId="0" fontId="0" fillId="0" borderId="2" xfId="0" applyBorder="1"/>
    <xf numFmtId="164" fontId="0" fillId="0" borderId="2" xfId="0" applyNumberFormat="1" applyBorder="1" applyAlignment="1">
      <alignment horizontal="right"/>
    </xf>
    <xf numFmtId="0" fontId="0" fillId="0" borderId="0" xfId="0" applyBorder="1"/>
    <xf numFmtId="0" fontId="0" fillId="0" borderId="4" xfId="0" applyBorder="1"/>
    <xf numFmtId="164" fontId="0" fillId="0" borderId="0" xfId="0" applyNumberFormat="1" applyBorder="1" applyAlignment="1">
      <alignment horizontal="right"/>
    </xf>
    <xf numFmtId="14" fontId="0" fillId="0" borderId="0" xfId="0" applyNumberFormat="1" applyBorder="1"/>
    <xf numFmtId="3" fontId="0" fillId="0" borderId="0" xfId="0" applyNumberFormat="1" applyBorder="1"/>
    <xf numFmtId="165" fontId="0" fillId="0" borderId="0" xfId="0" applyNumberFormat="1" applyBorder="1"/>
    <xf numFmtId="166" fontId="0" fillId="0" borderId="0" xfId="2" applyNumberFormat="1" applyFont="1" applyBorder="1"/>
    <xf numFmtId="10" fontId="0" fillId="0" borderId="0" xfId="0" applyNumberFormat="1" applyBorder="1"/>
    <xf numFmtId="0" fontId="0" fillId="0" borderId="0" xfId="0" quotePrefix="1" applyBorder="1"/>
    <xf numFmtId="165" fontId="0" fillId="0" borderId="0" xfId="0" applyNumberFormat="1" applyFill="1" applyBorder="1"/>
    <xf numFmtId="0" fontId="0" fillId="0" borderId="0" xfId="0" applyFill="1" applyBorder="1"/>
    <xf numFmtId="0" fontId="0" fillId="0" borderId="0" xfId="0" applyBorder="1" applyAlignment="1">
      <alignment horizontal="right"/>
    </xf>
    <xf numFmtId="0" fontId="0" fillId="0" borderId="6" xfId="0" applyBorder="1"/>
    <xf numFmtId="0" fontId="0" fillId="0" borderId="7" xfId="0" applyBorder="1"/>
    <xf numFmtId="164" fontId="0" fillId="0" borderId="7" xfId="0" applyNumberFormat="1" applyBorder="1" applyAlignment="1">
      <alignment horizontal="right"/>
    </xf>
    <xf numFmtId="14" fontId="0" fillId="0" borderId="7" xfId="0" applyNumberFormat="1" applyBorder="1"/>
    <xf numFmtId="3" fontId="0" fillId="0" borderId="7" xfId="0" applyNumberFormat="1" applyBorder="1"/>
    <xf numFmtId="165" fontId="0" fillId="0" borderId="7" xfId="0" applyNumberFormat="1" applyBorder="1"/>
    <xf numFmtId="166" fontId="0" fillId="0" borderId="7" xfId="2" applyNumberFormat="1" applyFont="1" applyBorder="1"/>
    <xf numFmtId="10" fontId="0" fillId="0" borderId="7" xfId="0" applyNumberFormat="1" applyBorder="1"/>
    <xf numFmtId="0" fontId="0" fillId="0" borderId="3" xfId="0" applyBorder="1"/>
    <xf numFmtId="166" fontId="0" fillId="0" borderId="3" xfId="2" applyNumberFormat="1" applyFont="1" applyBorder="1"/>
    <xf numFmtId="0" fontId="0" fillId="0" borderId="0" xfId="0" quotePrefix="1" applyBorder="1" applyAlignment="1">
      <alignment horizontal="right"/>
    </xf>
    <xf numFmtId="0" fontId="0" fillId="0" borderId="7" xfId="0" quotePrefix="1" applyBorder="1" applyAlignment="1">
      <alignment horizontal="right"/>
    </xf>
    <xf numFmtId="165" fontId="0" fillId="0" borderId="4" xfId="0" applyNumberFormat="1" applyBorder="1"/>
    <xf numFmtId="166" fontId="0" fillId="0" borderId="5" xfId="2" applyNumberFormat="1" applyFont="1" applyBorder="1"/>
    <xf numFmtId="165" fontId="0" fillId="0" borderId="4" xfId="0" applyNumberFormat="1" applyFill="1" applyBorder="1"/>
    <xf numFmtId="166" fontId="0" fillId="0" borderId="5" xfId="2" applyNumberFormat="1" applyFont="1" applyBorder="1" applyAlignment="1">
      <alignment horizontal="right"/>
    </xf>
    <xf numFmtId="166" fontId="0" fillId="0" borderId="5" xfId="2" applyNumberFormat="1" applyFont="1" applyBorder="1" applyAlignment="1">
      <alignment horizontal="right" indent="1"/>
    </xf>
    <xf numFmtId="165" fontId="0" fillId="0" borderId="6" xfId="0" applyNumberFormat="1" applyBorder="1"/>
    <xf numFmtId="166" fontId="0" fillId="0" borderId="8" xfId="2" applyNumberFormat="1" applyFont="1" applyBorder="1"/>
    <xf numFmtId="0" fontId="0" fillId="2" borderId="0" xfId="0" applyFill="1" applyBorder="1"/>
    <xf numFmtId="0" fontId="2" fillId="0" borderId="9" xfId="0" applyFont="1" applyBorder="1"/>
    <xf numFmtId="0" fontId="2" fillId="0" borderId="10" xfId="0" applyFont="1" applyBorder="1"/>
    <xf numFmtId="164" fontId="2" fillId="0" borderId="10" xfId="0" applyNumberFormat="1" applyFont="1" applyBorder="1" applyAlignment="1">
      <alignment horizontal="right"/>
    </xf>
    <xf numFmtId="17" fontId="2" fillId="0" borderId="9" xfId="0" applyNumberFormat="1" applyFont="1" applyBorder="1" applyAlignment="1">
      <alignment horizontal="center"/>
    </xf>
    <xf numFmtId="17" fontId="2" fillId="0" borderId="10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6" fontId="2" fillId="0" borderId="11" xfId="2" applyNumberFormat="1" applyFont="1" applyBorder="1" applyAlignment="1">
      <alignment horizontal="center" wrapText="1"/>
    </xf>
    <xf numFmtId="0" fontId="0" fillId="0" borderId="10" xfId="0" applyBorder="1"/>
    <xf numFmtId="43" fontId="0" fillId="0" borderId="4" xfId="1" quotePrefix="1" applyFont="1" applyBorder="1" applyAlignment="1">
      <alignment horizontal="right" vertical="center" wrapText="1"/>
    </xf>
    <xf numFmtId="43" fontId="0" fillId="0" borderId="6" xfId="1" quotePrefix="1" applyFont="1" applyBorder="1" applyAlignment="1">
      <alignment horizontal="right" vertical="center" wrapText="1"/>
    </xf>
    <xf numFmtId="43" fontId="2" fillId="0" borderId="11" xfId="1" applyFont="1" applyBorder="1" applyAlignment="1">
      <alignment horizontal="center"/>
    </xf>
    <xf numFmtId="43" fontId="0" fillId="0" borderId="5" xfId="1" quotePrefix="1" applyFont="1" applyBorder="1" applyAlignment="1">
      <alignment horizontal="right" vertical="center" wrapText="1"/>
    </xf>
    <xf numFmtId="43" fontId="0" fillId="0" borderId="8" xfId="1" quotePrefix="1" applyFont="1" applyBorder="1" applyAlignment="1">
      <alignment horizontal="right" vertical="center" wrapText="1"/>
    </xf>
    <xf numFmtId="43" fontId="0" fillId="0" borderId="5" xfId="1" applyFont="1" applyBorder="1"/>
    <xf numFmtId="43" fontId="0" fillId="0" borderId="8" xfId="1" applyFont="1" applyBorder="1"/>
    <xf numFmtId="43" fontId="0" fillId="0" borderId="0" xfId="1" applyFont="1" applyAlignment="1">
      <alignment horizontal="right"/>
    </xf>
    <xf numFmtId="43" fontId="2" fillId="0" borderId="9" xfId="1" applyFont="1" applyBorder="1" applyAlignment="1">
      <alignment horizontal="right"/>
    </xf>
    <xf numFmtId="43" fontId="0" fillId="0" borderId="0" xfId="1" applyFont="1" applyBorder="1" applyAlignment="1">
      <alignment horizontal="right"/>
    </xf>
    <xf numFmtId="43" fontId="0" fillId="0" borderId="7" xfId="1" applyFont="1" applyBorder="1" applyAlignment="1">
      <alignment horizontal="right"/>
    </xf>
    <xf numFmtId="0" fontId="2" fillId="0" borderId="11" xfId="0" applyFont="1" applyBorder="1"/>
    <xf numFmtId="166" fontId="2" fillId="0" borderId="9" xfId="2" applyNumberFormat="1" applyFont="1" applyBorder="1" applyAlignment="1">
      <alignment horizontal="right"/>
    </xf>
    <xf numFmtId="166" fontId="2" fillId="0" borderId="10" xfId="2" applyNumberFormat="1" applyFont="1" applyBorder="1" applyAlignment="1">
      <alignment horizontal="right"/>
    </xf>
    <xf numFmtId="166" fontId="2" fillId="0" borderId="11" xfId="2" applyNumberFormat="1" applyFont="1" applyBorder="1" applyAlignment="1">
      <alignment horizontal="right"/>
    </xf>
    <xf numFmtId="166" fontId="0" fillId="0" borderId="4" xfId="2" applyNumberFormat="1" applyFont="1" applyBorder="1"/>
    <xf numFmtId="166" fontId="0" fillId="0" borderId="4" xfId="2" applyNumberFormat="1" applyFont="1" applyBorder="1" applyAlignment="1">
      <alignment horizontal="right"/>
    </xf>
    <xf numFmtId="166" fontId="0" fillId="0" borderId="0" xfId="2" applyNumberFormat="1" applyFont="1" applyBorder="1" applyAlignment="1">
      <alignment horizontal="right"/>
    </xf>
    <xf numFmtId="166" fontId="0" fillId="0" borderId="6" xfId="2" applyNumberFormat="1" applyFont="1" applyBorder="1"/>
    <xf numFmtId="166" fontId="0" fillId="0" borderId="1" xfId="2" applyNumberFormat="1" applyFont="1" applyBorder="1" applyAlignment="1">
      <alignment horizontal="center"/>
    </xf>
    <xf numFmtId="166" fontId="0" fillId="0" borderId="2" xfId="2" applyNumberFormat="1" applyFont="1" applyBorder="1" applyAlignment="1">
      <alignment horizontal="center"/>
    </xf>
    <xf numFmtId="166" fontId="0" fillId="0" borderId="3" xfId="2" applyNumberFormat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43" fontId="0" fillId="0" borderId="3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7" xfId="0" applyFill="1" applyBorder="1"/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14CE3-4BB7-CA49-A354-8F7D66FE1E24}">
  <dimension ref="B1:AP59"/>
  <sheetViews>
    <sheetView showGridLines="0" tabSelected="1" topLeftCell="A3" workbookViewId="0">
      <selection activeCell="AK19" sqref="AK19"/>
    </sheetView>
  </sheetViews>
  <sheetFormatPr baseColWidth="10" defaultRowHeight="16" x14ac:dyDescent="0.2"/>
  <cols>
    <col min="2" max="2" width="22.33203125" customWidth="1"/>
    <col min="3" max="3" width="26.83203125" customWidth="1"/>
    <col min="4" max="4" width="43.83203125" customWidth="1"/>
    <col min="5" max="5" width="16.83203125" customWidth="1"/>
    <col min="6" max="6" width="16.83203125" style="1" hidden="1" customWidth="1"/>
    <col min="7" max="7" width="16.83203125" hidden="1" customWidth="1"/>
    <col min="8" max="30" width="10.83203125" hidden="1" customWidth="1"/>
    <col min="31" max="32" width="12.83203125" customWidth="1"/>
    <col min="33" max="33" width="15.83203125" hidden="1" customWidth="1"/>
    <col min="34" max="34" width="13.33203125" style="3" customWidth="1"/>
    <col min="35" max="36" width="10.83203125" hidden="1" customWidth="1"/>
    <col min="37" max="37" width="15.83203125" style="3" customWidth="1"/>
    <col min="38" max="38" width="10.83203125" style="3" hidden="1" customWidth="1"/>
    <col min="39" max="39" width="16.5" style="3" customWidth="1"/>
    <col min="40" max="40" width="10.83203125" hidden="1" customWidth="1"/>
    <col min="41" max="41" width="10.83203125" style="54"/>
    <col min="42" max="42" width="10.83203125" style="2"/>
  </cols>
  <sheetData>
    <row r="1" spans="2:42" ht="17" thickBot="1" x14ac:dyDescent="0.25"/>
    <row r="2" spans="2:42" ht="17" thickBot="1" x14ac:dyDescent="0.25">
      <c r="B2" s="4"/>
      <c r="C2" s="5"/>
      <c r="D2" s="5"/>
      <c r="E2" s="27"/>
      <c r="F2" s="6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71" t="s">
        <v>188</v>
      </c>
      <c r="AF2" s="72"/>
      <c r="AG2" s="5"/>
      <c r="AH2" s="28"/>
      <c r="AI2" s="5"/>
      <c r="AJ2" s="5"/>
      <c r="AK2" s="66" t="s">
        <v>183</v>
      </c>
      <c r="AL2" s="67"/>
      <c r="AM2" s="68"/>
      <c r="AN2" s="5"/>
      <c r="AO2" s="69" t="s">
        <v>180</v>
      </c>
      <c r="AP2" s="70"/>
    </row>
    <row r="3" spans="2:42" ht="35" customHeight="1" thickBot="1" x14ac:dyDescent="0.25">
      <c r="B3" s="39" t="s">
        <v>0</v>
      </c>
      <c r="C3" s="40" t="s">
        <v>1</v>
      </c>
      <c r="D3" s="40" t="s">
        <v>2</v>
      </c>
      <c r="E3" s="58" t="s">
        <v>3</v>
      </c>
      <c r="F3" s="41" t="s">
        <v>4</v>
      </c>
      <c r="G3" s="40" t="s">
        <v>5</v>
      </c>
      <c r="H3" s="40" t="s">
        <v>6</v>
      </c>
      <c r="I3" s="40" t="s">
        <v>7</v>
      </c>
      <c r="J3" s="40" t="s">
        <v>8</v>
      </c>
      <c r="K3" s="40" t="s">
        <v>9</v>
      </c>
      <c r="L3" s="40" t="s">
        <v>10</v>
      </c>
      <c r="M3" s="40" t="s">
        <v>11</v>
      </c>
      <c r="N3" s="40" t="s">
        <v>12</v>
      </c>
      <c r="O3" s="40" t="s">
        <v>13</v>
      </c>
      <c r="P3" s="40" t="s">
        <v>14</v>
      </c>
      <c r="Q3" s="40" t="s">
        <v>15</v>
      </c>
      <c r="R3" s="40" t="s">
        <v>16</v>
      </c>
      <c r="S3" s="40" t="s">
        <v>17</v>
      </c>
      <c r="T3" s="40" t="s">
        <v>18</v>
      </c>
      <c r="U3" s="40" t="s">
        <v>19</v>
      </c>
      <c r="V3" s="40" t="s">
        <v>20</v>
      </c>
      <c r="W3" s="40" t="s">
        <v>21</v>
      </c>
      <c r="X3" s="40" t="s">
        <v>22</v>
      </c>
      <c r="Y3" s="40" t="s">
        <v>23</v>
      </c>
      <c r="Z3" s="40" t="s">
        <v>24</v>
      </c>
      <c r="AA3" s="40" t="s">
        <v>25</v>
      </c>
      <c r="AB3" s="40" t="s">
        <v>26</v>
      </c>
      <c r="AC3" s="40" t="s">
        <v>27</v>
      </c>
      <c r="AD3" s="40" t="s">
        <v>28</v>
      </c>
      <c r="AE3" s="42">
        <v>43617</v>
      </c>
      <c r="AF3" s="43">
        <v>43252</v>
      </c>
      <c r="AG3" s="44" t="s">
        <v>29</v>
      </c>
      <c r="AH3" s="45" t="s">
        <v>30</v>
      </c>
      <c r="AI3" s="46"/>
      <c r="AJ3" s="46"/>
      <c r="AK3" s="59" t="s">
        <v>184</v>
      </c>
      <c r="AL3" s="60" t="s">
        <v>31</v>
      </c>
      <c r="AM3" s="61" t="s">
        <v>185</v>
      </c>
      <c r="AN3" s="40">
        <v>10</v>
      </c>
      <c r="AO3" s="55" t="s">
        <v>181</v>
      </c>
      <c r="AP3" s="49" t="s">
        <v>182</v>
      </c>
    </row>
    <row r="4" spans="2:42" ht="35" hidden="1" customHeight="1" thickBot="1" x14ac:dyDescent="0.25">
      <c r="B4" s="39"/>
      <c r="C4" s="40"/>
      <c r="D4" s="40"/>
      <c r="E4" s="40"/>
      <c r="F4" s="41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2"/>
      <c r="AF4" s="43"/>
      <c r="AG4" s="44"/>
      <c r="AH4" s="45"/>
      <c r="AI4" s="46"/>
      <c r="AJ4" s="46"/>
      <c r="AK4" s="59"/>
      <c r="AL4" s="60"/>
      <c r="AM4" s="61"/>
      <c r="AN4" s="40"/>
      <c r="AO4" s="55"/>
      <c r="AP4" s="49"/>
    </row>
    <row r="5" spans="2:42" ht="17" x14ac:dyDescent="0.2">
      <c r="B5" s="8" t="s">
        <v>161</v>
      </c>
      <c r="C5" s="7" t="s">
        <v>162</v>
      </c>
      <c r="D5" s="7" t="s">
        <v>45</v>
      </c>
      <c r="E5" s="7" t="s">
        <v>41</v>
      </c>
      <c r="F5" s="9"/>
      <c r="G5" s="7"/>
      <c r="H5" s="10">
        <v>43471</v>
      </c>
      <c r="I5" s="10">
        <v>43106</v>
      </c>
      <c r="J5" s="11">
        <v>139655</v>
      </c>
      <c r="K5" s="11">
        <v>589744</v>
      </c>
      <c r="L5" s="11">
        <v>589744</v>
      </c>
      <c r="M5" s="11">
        <v>1022580</v>
      </c>
      <c r="N5" s="11">
        <v>882924</v>
      </c>
      <c r="O5" s="7"/>
      <c r="P5" s="7"/>
      <c r="Q5" s="11">
        <v>1612324</v>
      </c>
      <c r="R5" s="11">
        <v>1472668</v>
      </c>
      <c r="S5" s="7"/>
      <c r="T5" s="7"/>
      <c r="U5" s="7"/>
      <c r="V5" s="7"/>
      <c r="W5" s="7"/>
      <c r="X5" s="7"/>
      <c r="Y5" s="11">
        <v>16237</v>
      </c>
      <c r="Z5" s="11">
        <v>16238</v>
      </c>
      <c r="AA5" s="7"/>
      <c r="AB5" s="7"/>
      <c r="AC5" s="11">
        <v>100256</v>
      </c>
      <c r="AD5" s="11">
        <v>100256</v>
      </c>
      <c r="AE5" s="31">
        <v>1728817</v>
      </c>
      <c r="AF5" s="12">
        <v>1589162</v>
      </c>
      <c r="AG5" s="7"/>
      <c r="AH5" s="32">
        <v>8.7999999999999995E-2</v>
      </c>
      <c r="AI5" s="7"/>
      <c r="AJ5" s="7"/>
      <c r="AK5" s="62">
        <v>9.8799999999999999E-2</v>
      </c>
      <c r="AL5" s="13">
        <v>9.8000000000000004E-2</v>
      </c>
      <c r="AM5" s="32">
        <v>9.3600000000000003E-2</v>
      </c>
      <c r="AN5" s="14">
        <v>9.4E-2</v>
      </c>
      <c r="AO5" s="47" t="s">
        <v>47</v>
      </c>
      <c r="AP5" s="50" t="s">
        <v>193</v>
      </c>
    </row>
    <row r="6" spans="2:42" ht="17" x14ac:dyDescent="0.2">
      <c r="B6" s="8" t="s">
        <v>44</v>
      </c>
      <c r="C6" s="7" t="s">
        <v>186</v>
      </c>
      <c r="D6" s="7" t="s">
        <v>45</v>
      </c>
      <c r="E6" s="7" t="s">
        <v>41</v>
      </c>
      <c r="F6" s="9">
        <v>38724</v>
      </c>
      <c r="G6" s="7"/>
      <c r="H6" s="10">
        <v>43471</v>
      </c>
      <c r="I6" s="10">
        <v>43109</v>
      </c>
      <c r="J6" s="11">
        <v>1627325</v>
      </c>
      <c r="K6" s="11">
        <v>740800</v>
      </c>
      <c r="L6" s="11">
        <v>736350</v>
      </c>
      <c r="M6" s="11">
        <v>861525</v>
      </c>
      <c r="N6" s="11">
        <v>736350</v>
      </c>
      <c r="O6" s="7"/>
      <c r="P6" s="7"/>
      <c r="Q6" s="11">
        <v>1602325</v>
      </c>
      <c r="R6" s="11">
        <v>1472700</v>
      </c>
      <c r="S6" s="7"/>
      <c r="T6" s="7"/>
      <c r="U6" s="7"/>
      <c r="V6" s="7"/>
      <c r="W6" s="7"/>
      <c r="X6" s="7"/>
      <c r="Y6" s="7"/>
      <c r="Z6" s="7"/>
      <c r="AA6" s="7"/>
      <c r="AB6" s="7"/>
      <c r="AC6" s="11">
        <v>25000</v>
      </c>
      <c r="AD6" s="7" t="s">
        <v>36</v>
      </c>
      <c r="AE6" s="31">
        <v>1627325</v>
      </c>
      <c r="AF6" s="12">
        <v>1472700</v>
      </c>
      <c r="AG6" s="7"/>
      <c r="AH6" s="32">
        <v>0.105</v>
      </c>
      <c r="AI6" s="7"/>
      <c r="AJ6" s="7"/>
      <c r="AK6" s="62">
        <v>8.6699999999999999E-2</v>
      </c>
      <c r="AL6" s="13">
        <v>0.107</v>
      </c>
      <c r="AM6" s="32">
        <v>9.4799999999999995E-2</v>
      </c>
      <c r="AN6" s="14">
        <v>9.8000000000000004E-2</v>
      </c>
      <c r="AO6" s="47" t="s">
        <v>66</v>
      </c>
      <c r="AP6" s="50" t="s">
        <v>47</v>
      </c>
    </row>
    <row r="7" spans="2:42" ht="17" x14ac:dyDescent="0.2">
      <c r="B7" s="8" t="s">
        <v>82</v>
      </c>
      <c r="C7" s="7" t="s">
        <v>187</v>
      </c>
      <c r="D7" s="7" t="s">
        <v>45</v>
      </c>
      <c r="E7" s="7" t="s">
        <v>35</v>
      </c>
      <c r="F7" s="9">
        <v>42502</v>
      </c>
      <c r="G7" s="7"/>
      <c r="H7" s="10">
        <v>43471</v>
      </c>
      <c r="I7" s="10">
        <v>43106</v>
      </c>
      <c r="J7" s="11">
        <v>162992</v>
      </c>
      <c r="K7" s="11">
        <v>804469</v>
      </c>
      <c r="L7" s="11">
        <v>700951</v>
      </c>
      <c r="M7" s="11">
        <v>262021</v>
      </c>
      <c r="N7" s="11">
        <v>232525</v>
      </c>
      <c r="O7" s="7"/>
      <c r="P7" s="7"/>
      <c r="Q7" s="11">
        <v>1066490</v>
      </c>
      <c r="R7" s="11">
        <v>933476</v>
      </c>
      <c r="S7" s="7"/>
      <c r="T7" s="11">
        <v>212525</v>
      </c>
      <c r="U7" s="7"/>
      <c r="V7" s="7"/>
      <c r="W7" s="7"/>
      <c r="X7" s="7"/>
      <c r="Y7" s="11">
        <v>242021</v>
      </c>
      <c r="Z7" s="7"/>
      <c r="AA7" s="7"/>
      <c r="AB7" s="7"/>
      <c r="AC7" s="11">
        <v>20531</v>
      </c>
      <c r="AD7" s="11">
        <v>20049</v>
      </c>
      <c r="AE7" s="31">
        <v>1329042</v>
      </c>
      <c r="AF7" s="12">
        <v>1166050</v>
      </c>
      <c r="AG7" s="7"/>
      <c r="AH7" s="32">
        <v>0.14000000000000001</v>
      </c>
      <c r="AI7" s="7"/>
      <c r="AJ7" s="7"/>
      <c r="AK7" s="62">
        <v>0.10199999999999999</v>
      </c>
      <c r="AL7" s="13">
        <v>6.9000000000000006E-2</v>
      </c>
      <c r="AM7" s="32">
        <v>9.4E-2</v>
      </c>
      <c r="AN7" s="14">
        <v>6.4000000000000001E-2</v>
      </c>
      <c r="AO7" s="47" t="s">
        <v>97</v>
      </c>
      <c r="AP7" s="50" t="s">
        <v>193</v>
      </c>
    </row>
    <row r="8" spans="2:42" ht="17" x14ac:dyDescent="0.2">
      <c r="B8" s="8" t="s">
        <v>68</v>
      </c>
      <c r="C8" s="38" t="s">
        <v>69</v>
      </c>
      <c r="D8" s="7" t="s">
        <v>45</v>
      </c>
      <c r="E8" s="7" t="s">
        <v>35</v>
      </c>
      <c r="F8" s="9">
        <v>40550</v>
      </c>
      <c r="G8" s="7"/>
      <c r="H8" s="10">
        <v>43471</v>
      </c>
      <c r="I8" s="10">
        <v>43106</v>
      </c>
      <c r="J8" s="11">
        <v>-6315</v>
      </c>
      <c r="K8" s="11">
        <v>593753</v>
      </c>
      <c r="L8" s="11">
        <v>627001</v>
      </c>
      <c r="M8" s="11">
        <v>605097</v>
      </c>
      <c r="N8" s="11">
        <v>614295</v>
      </c>
      <c r="O8" s="11">
        <v>30000</v>
      </c>
      <c r="P8" s="11">
        <v>1613</v>
      </c>
      <c r="Q8" s="11">
        <v>1228850</v>
      </c>
      <c r="R8" s="11">
        <v>1242909</v>
      </c>
      <c r="S8" s="11">
        <v>37744</v>
      </c>
      <c r="T8" s="11">
        <v>30000</v>
      </c>
      <c r="U8" s="7"/>
      <c r="V8" s="7"/>
      <c r="W8" s="7"/>
      <c r="X8" s="7"/>
      <c r="Y8" s="7"/>
      <c r="Z8" s="7"/>
      <c r="AA8" s="7"/>
      <c r="AB8" s="7"/>
      <c r="AC8" s="7" t="s">
        <v>36</v>
      </c>
      <c r="AD8" s="7" t="s">
        <v>36</v>
      </c>
      <c r="AE8" s="31">
        <v>1266594</v>
      </c>
      <c r="AF8" s="12">
        <v>1272909</v>
      </c>
      <c r="AG8" s="7"/>
      <c r="AH8" s="32">
        <v>-5.0000000000000001E-3</v>
      </c>
      <c r="AI8" s="7"/>
      <c r="AJ8" s="7"/>
      <c r="AK8" s="62">
        <v>7.6999999999999999E-2</v>
      </c>
      <c r="AL8" s="13">
        <v>8.7999999999999995E-2</v>
      </c>
      <c r="AM8" s="32">
        <v>0.08</v>
      </c>
      <c r="AN8" s="14">
        <v>9.4E-2</v>
      </c>
      <c r="AO8" s="47" t="s">
        <v>81</v>
      </c>
      <c r="AP8" s="50" t="s">
        <v>65</v>
      </c>
    </row>
    <row r="9" spans="2:42" ht="17" x14ac:dyDescent="0.2">
      <c r="B9" s="8" t="s">
        <v>93</v>
      </c>
      <c r="C9" s="7" t="s">
        <v>94</v>
      </c>
      <c r="D9" s="7" t="s">
        <v>34</v>
      </c>
      <c r="E9" s="7" t="s">
        <v>41</v>
      </c>
      <c r="F9" s="9" t="s">
        <v>95</v>
      </c>
      <c r="G9" s="7"/>
      <c r="H9" s="10">
        <v>43471</v>
      </c>
      <c r="I9" s="10">
        <v>43106</v>
      </c>
      <c r="J9" s="11">
        <v>192762</v>
      </c>
      <c r="K9" s="11">
        <v>918134</v>
      </c>
      <c r="L9" s="11">
        <v>717452</v>
      </c>
      <c r="M9" s="11">
        <v>231972</v>
      </c>
      <c r="N9" s="11">
        <v>241391</v>
      </c>
      <c r="O9" s="7"/>
      <c r="P9" s="7"/>
      <c r="Q9" s="11">
        <v>1150106</v>
      </c>
      <c r="R9" s="11">
        <v>958843</v>
      </c>
      <c r="S9" s="7"/>
      <c r="T9" s="7"/>
      <c r="U9" s="7"/>
      <c r="V9" s="7"/>
      <c r="W9" s="7"/>
      <c r="X9" s="7"/>
      <c r="Y9" s="7"/>
      <c r="Z9" s="11">
        <v>8604</v>
      </c>
      <c r="AA9" s="11">
        <v>9142</v>
      </c>
      <c r="AB9" s="7"/>
      <c r="AC9" s="11">
        <v>25961</v>
      </c>
      <c r="AD9" s="11">
        <v>25000</v>
      </c>
      <c r="AE9" s="31">
        <v>1185209</v>
      </c>
      <c r="AF9" s="12">
        <v>992447</v>
      </c>
      <c r="AG9" s="7"/>
      <c r="AH9" s="32">
        <v>0.19400000000000001</v>
      </c>
      <c r="AI9" s="7"/>
      <c r="AJ9" s="7"/>
      <c r="AK9" s="62">
        <v>6.8000000000000005E-2</v>
      </c>
      <c r="AL9" s="13">
        <v>0.108</v>
      </c>
      <c r="AM9" s="32">
        <v>9.6500000000000002E-2</v>
      </c>
      <c r="AN9" s="14">
        <v>9.6699999999999994E-2</v>
      </c>
      <c r="AO9" s="47" t="s">
        <v>198</v>
      </c>
      <c r="AP9" s="50" t="s">
        <v>97</v>
      </c>
    </row>
    <row r="10" spans="2:42" ht="17" x14ac:dyDescent="0.2">
      <c r="B10" s="8" t="s">
        <v>123</v>
      </c>
      <c r="C10" s="7" t="s">
        <v>173</v>
      </c>
      <c r="D10" s="7" t="s">
        <v>45</v>
      </c>
      <c r="E10" s="7" t="s">
        <v>35</v>
      </c>
      <c r="F10" s="9"/>
      <c r="G10" s="15" t="s">
        <v>124</v>
      </c>
      <c r="H10" s="10">
        <v>43471</v>
      </c>
      <c r="I10" s="10">
        <v>43106</v>
      </c>
      <c r="J10" s="11"/>
      <c r="K10" s="11"/>
      <c r="L10" s="11"/>
      <c r="M10" s="11"/>
      <c r="N10" s="11"/>
      <c r="O10" s="11"/>
      <c r="P10" s="7"/>
      <c r="Q10" s="11">
        <f>544893+567255+26138+20905</f>
        <v>1159191</v>
      </c>
      <c r="R10" s="11">
        <f>621247+521616+23056+18384</f>
        <v>1184303</v>
      </c>
      <c r="S10" s="7"/>
      <c r="T10" s="7"/>
      <c r="U10" s="7"/>
      <c r="V10" s="7"/>
      <c r="W10" s="7"/>
      <c r="X10" s="7"/>
      <c r="Y10" s="11"/>
      <c r="Z10" s="11"/>
      <c r="AA10" s="7"/>
      <c r="AB10" s="11"/>
      <c r="AC10" s="11"/>
      <c r="AD10" s="11"/>
      <c r="AE10" s="33">
        <f>544893+567255+26138+20905</f>
        <v>1159191</v>
      </c>
      <c r="AF10" s="16">
        <f>621247+521616+23056+18384</f>
        <v>1184303</v>
      </c>
      <c r="AG10" s="17" t="s">
        <v>125</v>
      </c>
      <c r="AH10" s="32">
        <f>+AE10/AF10-1</f>
        <v>-2.1204033089504914E-2</v>
      </c>
      <c r="AI10" s="7"/>
      <c r="AJ10" s="7"/>
      <c r="AK10" s="62">
        <v>9.74E-2</v>
      </c>
      <c r="AL10" s="13">
        <v>8.4599999999999995E-2</v>
      </c>
      <c r="AM10" s="32">
        <v>8.7499999999999994E-2</v>
      </c>
      <c r="AN10" s="14">
        <v>9.3399999999999997E-2</v>
      </c>
      <c r="AO10" s="47" t="s">
        <v>46</v>
      </c>
      <c r="AP10" s="50" t="s">
        <v>60</v>
      </c>
    </row>
    <row r="11" spans="2:42" ht="17" x14ac:dyDescent="0.2">
      <c r="B11" s="8" t="s">
        <v>44</v>
      </c>
      <c r="C11" s="7" t="s">
        <v>49</v>
      </c>
      <c r="D11" s="7" t="s">
        <v>50</v>
      </c>
      <c r="E11" s="7" t="s">
        <v>41</v>
      </c>
      <c r="F11" s="9"/>
      <c r="G11" s="7"/>
      <c r="H11" s="10">
        <v>43471</v>
      </c>
      <c r="I11" s="10">
        <v>43106</v>
      </c>
      <c r="J11" s="11">
        <v>84950</v>
      </c>
      <c r="K11" s="11">
        <v>532000</v>
      </c>
      <c r="L11" s="11">
        <v>515750</v>
      </c>
      <c r="M11" s="11">
        <v>501300</v>
      </c>
      <c r="N11" s="11">
        <v>25000</v>
      </c>
      <c r="O11" s="7"/>
      <c r="P11" s="11">
        <v>432600</v>
      </c>
      <c r="Q11" s="11">
        <v>1033300</v>
      </c>
      <c r="R11" s="11">
        <v>973350</v>
      </c>
      <c r="S11" s="7"/>
      <c r="T11" s="7"/>
      <c r="U11" s="7"/>
      <c r="V11" s="7"/>
      <c r="W11" s="7"/>
      <c r="X11" s="7"/>
      <c r="Y11" s="7"/>
      <c r="Z11" s="7"/>
      <c r="AA11" s="7"/>
      <c r="AB11" s="7"/>
      <c r="AC11" s="11">
        <v>25000</v>
      </c>
      <c r="AD11" s="7" t="s">
        <v>36</v>
      </c>
      <c r="AE11" s="31">
        <v>1130000</v>
      </c>
      <c r="AF11" s="12">
        <v>973350</v>
      </c>
      <c r="AG11" s="7"/>
      <c r="AH11" s="32">
        <v>8.6999999999999994E-2</v>
      </c>
      <c r="AI11" s="7"/>
      <c r="AJ11" s="7"/>
      <c r="AK11" s="62">
        <v>8.6699999999999999E-2</v>
      </c>
      <c r="AL11" s="13">
        <v>0.107</v>
      </c>
      <c r="AM11" s="32">
        <v>9.4799999999999995E-2</v>
      </c>
      <c r="AN11" s="14">
        <v>9.8000000000000004E-2</v>
      </c>
      <c r="AO11" s="47" t="s">
        <v>66</v>
      </c>
      <c r="AP11" s="50" t="s">
        <v>47</v>
      </c>
    </row>
    <row r="12" spans="2:42" ht="17" x14ac:dyDescent="0.2">
      <c r="B12" s="8" t="s">
        <v>44</v>
      </c>
      <c r="C12" s="7" t="s">
        <v>48</v>
      </c>
      <c r="D12" s="7" t="s">
        <v>190</v>
      </c>
      <c r="E12" s="7" t="s">
        <v>41</v>
      </c>
      <c r="F12" s="9"/>
      <c r="G12" s="7"/>
      <c r="H12" s="10">
        <v>43471</v>
      </c>
      <c r="I12" s="10">
        <v>43106</v>
      </c>
      <c r="J12" s="11">
        <v>84950</v>
      </c>
      <c r="K12" s="11">
        <v>532000</v>
      </c>
      <c r="L12" s="11">
        <v>515750</v>
      </c>
      <c r="M12" s="11">
        <v>501300</v>
      </c>
      <c r="N12" s="11">
        <v>25000</v>
      </c>
      <c r="O12" s="7"/>
      <c r="P12" s="11">
        <v>432600</v>
      </c>
      <c r="Q12" s="11">
        <v>1033300</v>
      </c>
      <c r="R12" s="11">
        <v>973350</v>
      </c>
      <c r="S12" s="7"/>
      <c r="T12" s="7"/>
      <c r="U12" s="7"/>
      <c r="V12" s="7"/>
      <c r="W12" s="7"/>
      <c r="X12" s="7"/>
      <c r="Y12" s="7"/>
      <c r="Z12" s="7"/>
      <c r="AA12" s="7"/>
      <c r="AB12" s="7"/>
      <c r="AC12" s="11">
        <v>25000</v>
      </c>
      <c r="AD12" s="7" t="s">
        <v>36</v>
      </c>
      <c r="AE12" s="31">
        <v>1058300</v>
      </c>
      <c r="AF12" s="12">
        <v>973350</v>
      </c>
      <c r="AG12" s="7"/>
      <c r="AH12" s="32">
        <v>8.6999999999999994E-2</v>
      </c>
      <c r="AI12" s="7"/>
      <c r="AJ12" s="7"/>
      <c r="AK12" s="62">
        <v>8.6699999999999999E-2</v>
      </c>
      <c r="AL12" s="13">
        <v>0.107</v>
      </c>
      <c r="AM12" s="32">
        <v>9.4799999999999995E-2</v>
      </c>
      <c r="AN12" s="14">
        <v>9.8000000000000004E-2</v>
      </c>
      <c r="AO12" s="47" t="s">
        <v>66</v>
      </c>
      <c r="AP12" s="50" t="s">
        <v>47</v>
      </c>
    </row>
    <row r="13" spans="2:42" ht="17" x14ac:dyDescent="0.2">
      <c r="B13" s="8" t="s">
        <v>44</v>
      </c>
      <c r="C13" s="7" t="s">
        <v>51</v>
      </c>
      <c r="D13" s="7" t="s">
        <v>34</v>
      </c>
      <c r="E13" s="7" t="s">
        <v>41</v>
      </c>
      <c r="F13" s="9">
        <v>38724</v>
      </c>
      <c r="G13" s="7"/>
      <c r="H13" s="10">
        <v>43471</v>
      </c>
      <c r="I13" s="10">
        <v>43109</v>
      </c>
      <c r="J13" s="11">
        <v>61173</v>
      </c>
      <c r="K13" s="11">
        <v>1009155</v>
      </c>
      <c r="L13" s="11">
        <v>941500</v>
      </c>
      <c r="M13" s="11">
        <v>21840</v>
      </c>
      <c r="N13" s="7"/>
      <c r="O13" s="7"/>
      <c r="P13" s="11">
        <v>28322</v>
      </c>
      <c r="Q13" s="11">
        <v>1030995</v>
      </c>
      <c r="R13" s="11">
        <v>969822</v>
      </c>
      <c r="S13" s="7"/>
      <c r="T13" s="7"/>
      <c r="U13" s="7"/>
      <c r="V13" s="7"/>
      <c r="W13" s="7"/>
      <c r="X13" s="7"/>
      <c r="Y13" s="7"/>
      <c r="Z13" s="7"/>
      <c r="AA13" s="7"/>
      <c r="AB13" s="7"/>
      <c r="AC13" s="11">
        <v>25000</v>
      </c>
      <c r="AD13" s="11">
        <v>25000</v>
      </c>
      <c r="AE13" s="31">
        <v>1055995</v>
      </c>
      <c r="AF13" s="12">
        <v>994822</v>
      </c>
      <c r="AG13" s="7"/>
      <c r="AH13" s="32">
        <v>6.0999999999999999E-2</v>
      </c>
      <c r="AI13" s="7"/>
      <c r="AJ13" s="7"/>
      <c r="AK13" s="62">
        <v>8.6699999999999999E-2</v>
      </c>
      <c r="AL13" s="13">
        <v>0.107</v>
      </c>
      <c r="AM13" s="32">
        <v>9.4799999999999995E-2</v>
      </c>
      <c r="AN13" s="14">
        <v>9.8000000000000004E-2</v>
      </c>
      <c r="AO13" s="47" t="s">
        <v>66</v>
      </c>
      <c r="AP13" s="50" t="s">
        <v>47</v>
      </c>
    </row>
    <row r="14" spans="2:42" ht="17" x14ac:dyDescent="0.2">
      <c r="B14" s="8" t="s">
        <v>126</v>
      </c>
      <c r="C14" s="7" t="s">
        <v>127</v>
      </c>
      <c r="D14" s="7" t="s">
        <v>34</v>
      </c>
      <c r="E14" s="7" t="s">
        <v>35</v>
      </c>
      <c r="F14" s="9">
        <v>42300</v>
      </c>
      <c r="G14" s="7"/>
      <c r="H14" s="10">
        <v>43471</v>
      </c>
      <c r="I14" s="10">
        <v>43106</v>
      </c>
      <c r="J14" s="11">
        <v>-58246</v>
      </c>
      <c r="K14" s="11">
        <v>557297</v>
      </c>
      <c r="L14" s="11">
        <v>570100</v>
      </c>
      <c r="M14" s="11">
        <v>307943</v>
      </c>
      <c r="N14" s="11">
        <v>361309</v>
      </c>
      <c r="O14" s="11">
        <v>10178</v>
      </c>
      <c r="P14" s="7"/>
      <c r="Q14" s="11">
        <v>875418</v>
      </c>
      <c r="R14" s="11">
        <v>931409</v>
      </c>
      <c r="S14" s="7"/>
      <c r="T14" s="7"/>
      <c r="U14" s="7"/>
      <c r="V14" s="7"/>
      <c r="W14" s="7"/>
      <c r="X14" s="7"/>
      <c r="Y14" s="11">
        <v>27348</v>
      </c>
      <c r="Z14" s="11">
        <v>44266</v>
      </c>
      <c r="AA14" s="7"/>
      <c r="AB14" s="11">
        <v>10281</v>
      </c>
      <c r="AC14" s="11">
        <v>90404</v>
      </c>
      <c r="AD14" s="11">
        <v>65460</v>
      </c>
      <c r="AE14" s="31">
        <f>557297+10178+307943+90404+27348+25137</f>
        <v>1018307</v>
      </c>
      <c r="AF14" s="12">
        <f>570100+10281+361309+65460+44266</f>
        <v>1051416</v>
      </c>
      <c r="AG14" s="7" t="s">
        <v>115</v>
      </c>
      <c r="AH14" s="32">
        <v>-5.5E-2</v>
      </c>
      <c r="AI14" s="7"/>
      <c r="AJ14" s="7"/>
      <c r="AK14" s="62">
        <v>9.74E-2</v>
      </c>
      <c r="AL14" s="13">
        <v>8.4599999999999995E-2</v>
      </c>
      <c r="AM14" s="32">
        <v>8.7499999999999994E-2</v>
      </c>
      <c r="AN14" s="14">
        <v>9.3399999999999997E-2</v>
      </c>
      <c r="AO14" s="47" t="s">
        <v>46</v>
      </c>
      <c r="AP14" s="50" t="s">
        <v>60</v>
      </c>
    </row>
    <row r="15" spans="2:42" ht="17" x14ac:dyDescent="0.2">
      <c r="B15" s="8" t="s">
        <v>145</v>
      </c>
      <c r="C15" s="7" t="s">
        <v>146</v>
      </c>
      <c r="D15" s="7" t="s">
        <v>45</v>
      </c>
      <c r="E15" s="7" t="s">
        <v>41</v>
      </c>
      <c r="F15" s="9">
        <v>42338</v>
      </c>
      <c r="G15" s="7"/>
      <c r="H15" s="10">
        <v>43471</v>
      </c>
      <c r="I15" s="10">
        <v>43106</v>
      </c>
      <c r="J15" s="11">
        <v>12940</v>
      </c>
      <c r="K15" s="11">
        <v>496971</v>
      </c>
      <c r="L15" s="11">
        <v>431089</v>
      </c>
      <c r="M15" s="11">
        <v>392007</v>
      </c>
      <c r="N15" s="11">
        <v>443415</v>
      </c>
      <c r="O15" s="7"/>
      <c r="P15" s="7"/>
      <c r="Q15" s="11">
        <v>888978</v>
      </c>
      <c r="R15" s="11">
        <v>874504</v>
      </c>
      <c r="S15" s="7"/>
      <c r="T15" s="7"/>
      <c r="U15" s="7"/>
      <c r="V15" s="7"/>
      <c r="W15" s="7"/>
      <c r="X15" s="7"/>
      <c r="Y15" s="7"/>
      <c r="Z15" s="7"/>
      <c r="AA15" s="7"/>
      <c r="AB15" s="7"/>
      <c r="AC15" s="11">
        <v>111083</v>
      </c>
      <c r="AD15" s="11">
        <v>112617</v>
      </c>
      <c r="AE15" s="31">
        <v>1000061</v>
      </c>
      <c r="AF15" s="12">
        <v>987121</v>
      </c>
      <c r="AG15" s="7"/>
      <c r="AH15" s="32">
        <v>1.2999999999999999E-2</v>
      </c>
      <c r="AI15" s="7"/>
      <c r="AJ15" s="7"/>
      <c r="AK15" s="62">
        <v>8.5999999999999993E-2</v>
      </c>
      <c r="AL15" s="13">
        <v>0.105</v>
      </c>
      <c r="AM15" s="32">
        <v>8.9300000000000004E-2</v>
      </c>
      <c r="AN15" s="14">
        <v>9.0999999999999998E-2</v>
      </c>
      <c r="AO15" s="47" t="s">
        <v>194</v>
      </c>
      <c r="AP15" s="50" t="s">
        <v>83</v>
      </c>
    </row>
    <row r="16" spans="2:42" ht="17" x14ac:dyDescent="0.2">
      <c r="B16" s="8" t="s">
        <v>93</v>
      </c>
      <c r="C16" s="7" t="s">
        <v>98</v>
      </c>
      <c r="D16" s="7" t="s">
        <v>45</v>
      </c>
      <c r="E16" s="7" t="s">
        <v>41</v>
      </c>
      <c r="F16" s="9" t="s">
        <v>99</v>
      </c>
      <c r="G16" s="7"/>
      <c r="H16" s="10">
        <v>43471</v>
      </c>
      <c r="I16" s="10">
        <v>43106</v>
      </c>
      <c r="J16" s="11">
        <v>35222</v>
      </c>
      <c r="K16" s="11">
        <v>589977</v>
      </c>
      <c r="L16" s="11">
        <v>571968</v>
      </c>
      <c r="M16" s="11">
        <v>343505</v>
      </c>
      <c r="N16" s="11">
        <v>326830</v>
      </c>
      <c r="O16" s="7"/>
      <c r="P16" s="7"/>
      <c r="Q16" s="11">
        <v>933482</v>
      </c>
      <c r="R16" s="11">
        <v>898798</v>
      </c>
      <c r="S16" s="7"/>
      <c r="T16" s="7"/>
      <c r="U16" s="7"/>
      <c r="V16" s="7"/>
      <c r="W16" s="7"/>
      <c r="X16" s="7"/>
      <c r="Y16" s="7"/>
      <c r="Z16" s="11">
        <v>8604</v>
      </c>
      <c r="AA16" s="11">
        <v>9142</v>
      </c>
      <c r="AB16" s="7"/>
      <c r="AC16" s="11">
        <v>25000</v>
      </c>
      <c r="AD16" s="11">
        <v>25000</v>
      </c>
      <c r="AE16" s="31">
        <v>967624</v>
      </c>
      <c r="AF16" s="12">
        <v>932402</v>
      </c>
      <c r="AG16" s="7"/>
      <c r="AH16" s="32">
        <v>3.7999999999999999E-2</v>
      </c>
      <c r="AI16" s="7"/>
      <c r="AJ16" s="7"/>
      <c r="AK16" s="62">
        <v>6.8000000000000005E-2</v>
      </c>
      <c r="AL16" s="13">
        <v>0.108</v>
      </c>
      <c r="AM16" s="32">
        <v>9.6500000000000002E-2</v>
      </c>
      <c r="AN16" s="14">
        <v>9.6699999999999994E-2</v>
      </c>
      <c r="AO16" s="47" t="s">
        <v>198</v>
      </c>
      <c r="AP16" s="50" t="s">
        <v>97</v>
      </c>
    </row>
    <row r="17" spans="2:42" ht="17" x14ac:dyDescent="0.2">
      <c r="B17" s="8" t="s">
        <v>68</v>
      </c>
      <c r="C17" s="7" t="s">
        <v>72</v>
      </c>
      <c r="D17" s="7" t="s">
        <v>34</v>
      </c>
      <c r="E17" s="7" t="s">
        <v>35</v>
      </c>
      <c r="F17" s="9">
        <v>40550</v>
      </c>
      <c r="G17" s="7"/>
      <c r="H17" s="10">
        <v>43471</v>
      </c>
      <c r="I17" s="10">
        <v>43106</v>
      </c>
      <c r="J17" s="11">
        <v>233057</v>
      </c>
      <c r="K17" s="11">
        <v>585533</v>
      </c>
      <c r="L17" s="11">
        <v>468056</v>
      </c>
      <c r="M17" s="11">
        <v>154735</v>
      </c>
      <c r="N17" s="11">
        <v>154080</v>
      </c>
      <c r="O17" s="11">
        <v>116556</v>
      </c>
      <c r="P17" s="11">
        <v>4912</v>
      </c>
      <c r="Q17" s="11">
        <v>856824</v>
      </c>
      <c r="R17" s="11">
        <v>627048</v>
      </c>
      <c r="S17" s="11">
        <v>85659</v>
      </c>
      <c r="T17" s="11">
        <v>82378</v>
      </c>
      <c r="U17" s="7"/>
      <c r="V17" s="7"/>
      <c r="W17" s="7"/>
      <c r="X17" s="7"/>
      <c r="Y17" s="7"/>
      <c r="Z17" s="7"/>
      <c r="AA17" s="7"/>
      <c r="AB17" s="7"/>
      <c r="AC17" s="7" t="s">
        <v>36</v>
      </c>
      <c r="AD17" s="7" t="s">
        <v>36</v>
      </c>
      <c r="AE17" s="31">
        <v>942483</v>
      </c>
      <c r="AF17" s="12">
        <v>709426</v>
      </c>
      <c r="AG17" s="7"/>
      <c r="AH17" s="32">
        <v>0.32900000000000001</v>
      </c>
      <c r="AI17" s="7"/>
      <c r="AJ17" s="7"/>
      <c r="AK17" s="62">
        <v>7.6999999999999999E-2</v>
      </c>
      <c r="AL17" s="13">
        <v>8.7999999999999995E-2</v>
      </c>
      <c r="AM17" s="32">
        <v>0.08</v>
      </c>
      <c r="AN17" s="14">
        <v>9.4E-2</v>
      </c>
      <c r="AO17" s="47" t="s">
        <v>81</v>
      </c>
      <c r="AP17" s="50" t="s">
        <v>65</v>
      </c>
    </row>
    <row r="18" spans="2:42" ht="17" x14ac:dyDescent="0.2">
      <c r="B18" s="8" t="s">
        <v>88</v>
      </c>
      <c r="C18" s="38" t="s">
        <v>89</v>
      </c>
      <c r="D18" s="7" t="s">
        <v>34</v>
      </c>
      <c r="E18" s="7" t="s">
        <v>41</v>
      </c>
      <c r="F18" s="9">
        <v>42038</v>
      </c>
      <c r="G18" s="7"/>
      <c r="H18" s="10">
        <v>43471</v>
      </c>
      <c r="I18" s="10">
        <v>43106</v>
      </c>
      <c r="J18" s="11">
        <v>150012</v>
      </c>
      <c r="K18" s="11">
        <v>728768</v>
      </c>
      <c r="L18" s="11">
        <v>619619</v>
      </c>
      <c r="M18" s="7"/>
      <c r="N18" s="7"/>
      <c r="O18" s="7"/>
      <c r="P18" s="7"/>
      <c r="Q18" s="11">
        <v>728768</v>
      </c>
      <c r="R18" s="11">
        <v>619619</v>
      </c>
      <c r="S18" s="7"/>
      <c r="T18" s="7"/>
      <c r="U18" s="7"/>
      <c r="V18" s="7"/>
      <c r="W18" s="7"/>
      <c r="X18" s="7"/>
      <c r="Y18" s="11">
        <v>189725</v>
      </c>
      <c r="Z18" s="11">
        <v>147144</v>
      </c>
      <c r="AA18" s="7"/>
      <c r="AB18" s="7"/>
      <c r="AC18" s="11">
        <v>23280</v>
      </c>
      <c r="AD18" s="11">
        <v>24998</v>
      </c>
      <c r="AE18" s="31">
        <v>941773</v>
      </c>
      <c r="AF18" s="12">
        <v>791761</v>
      </c>
      <c r="AG18" s="7"/>
      <c r="AH18" s="32">
        <v>0.189</v>
      </c>
      <c r="AI18" s="7"/>
      <c r="AJ18" s="7"/>
      <c r="AK18" s="62">
        <v>7.2499999999999995E-2</v>
      </c>
      <c r="AL18" s="13">
        <v>9.5799999999999996E-2</v>
      </c>
      <c r="AM18" s="32">
        <v>8.3199999999999996E-2</v>
      </c>
      <c r="AN18" s="14">
        <v>9.06E-2</v>
      </c>
      <c r="AO18" s="47" t="s">
        <v>56</v>
      </c>
      <c r="AP18" s="50" t="s">
        <v>90</v>
      </c>
    </row>
    <row r="19" spans="2:42" ht="17" x14ac:dyDescent="0.2">
      <c r="B19" s="8" t="s">
        <v>113</v>
      </c>
      <c r="C19" s="7" t="s">
        <v>114</v>
      </c>
      <c r="D19" s="7" t="s">
        <v>34</v>
      </c>
      <c r="E19" s="7" t="s">
        <v>41</v>
      </c>
      <c r="F19" s="9">
        <v>42405</v>
      </c>
      <c r="G19" s="7"/>
      <c r="H19" s="10">
        <v>43471</v>
      </c>
      <c r="I19" s="10">
        <v>43106</v>
      </c>
      <c r="J19" s="11">
        <v>240322</v>
      </c>
      <c r="K19" s="11">
        <v>491951</v>
      </c>
      <c r="L19" s="11">
        <v>503454</v>
      </c>
      <c r="M19" s="11">
        <v>162258</v>
      </c>
      <c r="N19" s="11">
        <v>84194</v>
      </c>
      <c r="O19" s="7"/>
      <c r="P19" s="7"/>
      <c r="Q19" s="11">
        <v>654209</v>
      </c>
      <c r="R19" s="11">
        <v>587648</v>
      </c>
      <c r="S19" s="7"/>
      <c r="T19" s="7"/>
      <c r="U19" s="7"/>
      <c r="V19" s="7"/>
      <c r="W19" s="11">
        <v>33749</v>
      </c>
      <c r="X19" s="7"/>
      <c r="Y19" s="11">
        <v>162259</v>
      </c>
      <c r="Z19" s="11">
        <v>33749</v>
      </c>
      <c r="AA19" s="11">
        <v>46856</v>
      </c>
      <c r="AB19" s="11">
        <v>35836</v>
      </c>
      <c r="AC19" s="11">
        <v>20531</v>
      </c>
      <c r="AD19" s="11">
        <v>20049</v>
      </c>
      <c r="AE19" s="31">
        <v>919775</v>
      </c>
      <c r="AF19" s="12">
        <v>677282</v>
      </c>
      <c r="AG19" s="7" t="s">
        <v>115</v>
      </c>
      <c r="AH19" s="32">
        <v>0.35499999999999998</v>
      </c>
      <c r="AI19" s="7"/>
      <c r="AJ19" s="7"/>
      <c r="AK19" s="62">
        <v>6.2E-2</v>
      </c>
      <c r="AL19" s="13">
        <v>5.5100000000000003E-2</v>
      </c>
      <c r="AM19" s="32">
        <v>7.0000000000000007E-2</v>
      </c>
      <c r="AN19" s="14">
        <v>7.0999999999999994E-2</v>
      </c>
      <c r="AO19" s="47" t="s">
        <v>141</v>
      </c>
      <c r="AP19" s="50" t="s">
        <v>103</v>
      </c>
    </row>
    <row r="20" spans="2:42" ht="17" x14ac:dyDescent="0.2">
      <c r="B20" s="8" t="s">
        <v>82</v>
      </c>
      <c r="C20" s="38" t="s">
        <v>199</v>
      </c>
      <c r="D20" s="7" t="s">
        <v>34</v>
      </c>
      <c r="E20" s="7" t="s">
        <v>35</v>
      </c>
      <c r="F20" s="9">
        <v>43101</v>
      </c>
      <c r="G20" s="7"/>
      <c r="H20" s="10">
        <v>43471</v>
      </c>
      <c r="I20" s="10">
        <v>43106</v>
      </c>
      <c r="J20" s="11">
        <v>911353</v>
      </c>
      <c r="K20" s="11">
        <v>513023</v>
      </c>
      <c r="L20" s="7"/>
      <c r="M20" s="11">
        <v>384091</v>
      </c>
      <c r="N20" s="7"/>
      <c r="O20" s="11">
        <v>2262</v>
      </c>
      <c r="P20" s="7"/>
      <c r="Q20" s="11">
        <v>899376</v>
      </c>
      <c r="R20" s="7" t="s">
        <v>36</v>
      </c>
      <c r="S20" s="7"/>
      <c r="T20" s="7"/>
      <c r="U20" s="7"/>
      <c r="V20" s="7"/>
      <c r="W20" s="7"/>
      <c r="X20" s="7"/>
      <c r="Y20" s="7"/>
      <c r="Z20" s="7"/>
      <c r="AA20" s="7"/>
      <c r="AB20" s="7"/>
      <c r="AC20" s="11">
        <v>11977</v>
      </c>
      <c r="AD20" s="7" t="s">
        <v>36</v>
      </c>
      <c r="AE20" s="33">
        <v>911353</v>
      </c>
      <c r="AF20" s="16"/>
      <c r="AG20" s="17" t="s">
        <v>85</v>
      </c>
      <c r="AH20" s="34" t="s">
        <v>54</v>
      </c>
      <c r="AI20" s="7"/>
      <c r="AJ20" s="7"/>
      <c r="AK20" s="62">
        <v>0.10199999999999999</v>
      </c>
      <c r="AL20" s="13">
        <v>6.9000000000000006E-2</v>
      </c>
      <c r="AM20" s="32">
        <v>9.4E-2</v>
      </c>
      <c r="AN20" s="14">
        <v>6.4000000000000001E-2</v>
      </c>
      <c r="AO20" s="47" t="s">
        <v>97</v>
      </c>
      <c r="AP20" s="50" t="s">
        <v>193</v>
      </c>
    </row>
    <row r="21" spans="2:42" ht="17" x14ac:dyDescent="0.2">
      <c r="B21" s="8" t="s">
        <v>145</v>
      </c>
      <c r="C21" s="7" t="s">
        <v>148</v>
      </c>
      <c r="D21" s="7" t="s">
        <v>34</v>
      </c>
      <c r="E21" s="7" t="s">
        <v>41</v>
      </c>
      <c r="F21" s="9" t="s">
        <v>149</v>
      </c>
      <c r="G21" s="7"/>
      <c r="H21" s="10">
        <v>43471</v>
      </c>
      <c r="I21" s="10">
        <v>43106</v>
      </c>
      <c r="J21" s="11">
        <v>-60754</v>
      </c>
      <c r="K21" s="11">
        <v>611274</v>
      </c>
      <c r="L21" s="11">
        <v>557741</v>
      </c>
      <c r="M21" s="11">
        <v>159650</v>
      </c>
      <c r="N21" s="11">
        <v>262163</v>
      </c>
      <c r="O21" s="7"/>
      <c r="P21" s="7"/>
      <c r="Q21" s="11">
        <v>770924</v>
      </c>
      <c r="R21" s="11">
        <v>819904</v>
      </c>
      <c r="S21" s="7"/>
      <c r="T21" s="7"/>
      <c r="U21" s="7"/>
      <c r="V21" s="7"/>
      <c r="W21" s="7"/>
      <c r="X21" s="7"/>
      <c r="Y21" s="7"/>
      <c r="Z21" s="7"/>
      <c r="AA21" s="7"/>
      <c r="AB21" s="7"/>
      <c r="AC21" s="11">
        <v>102287</v>
      </c>
      <c r="AD21" s="11">
        <v>114061</v>
      </c>
      <c r="AE21" s="31">
        <v>873211</v>
      </c>
      <c r="AF21" s="12">
        <v>933965</v>
      </c>
      <c r="AG21" s="7"/>
      <c r="AH21" s="32">
        <v>-6.5000000000000002E-2</v>
      </c>
      <c r="AI21" s="7"/>
      <c r="AJ21" s="7"/>
      <c r="AK21" s="62">
        <v>8.5999999999999993E-2</v>
      </c>
      <c r="AL21" s="13">
        <v>0.105</v>
      </c>
      <c r="AM21" s="32">
        <v>8.9300000000000004E-2</v>
      </c>
      <c r="AN21" s="14">
        <v>9.0999999999999998E-2</v>
      </c>
      <c r="AO21" s="47" t="s">
        <v>194</v>
      </c>
      <c r="AP21" s="50" t="s">
        <v>83</v>
      </c>
    </row>
    <row r="22" spans="2:42" ht="17" x14ac:dyDescent="0.2">
      <c r="B22" s="8" t="s">
        <v>157</v>
      </c>
      <c r="C22" s="7" t="s">
        <v>158</v>
      </c>
      <c r="D22" s="7" t="s">
        <v>45</v>
      </c>
      <c r="E22" s="7" t="s">
        <v>119</v>
      </c>
      <c r="F22" s="9" t="s">
        <v>159</v>
      </c>
      <c r="G22" s="7"/>
      <c r="H22" s="10">
        <v>43471</v>
      </c>
      <c r="I22" s="10">
        <v>43106</v>
      </c>
      <c r="J22" s="11">
        <v>49965</v>
      </c>
      <c r="K22" s="11">
        <v>459150</v>
      </c>
      <c r="L22" s="11">
        <v>449397</v>
      </c>
      <c r="M22" s="11">
        <v>301607</v>
      </c>
      <c r="N22" s="11">
        <v>290197</v>
      </c>
      <c r="O22" s="7"/>
      <c r="P22" s="7"/>
      <c r="Q22" s="11">
        <v>760757</v>
      </c>
      <c r="R22" s="11">
        <v>739594</v>
      </c>
      <c r="S22" s="7"/>
      <c r="T22" s="7"/>
      <c r="U22" s="7"/>
      <c r="V22" s="7"/>
      <c r="W22" s="7"/>
      <c r="X22" s="7"/>
      <c r="Y22" s="11">
        <v>66695</v>
      </c>
      <c r="Z22" s="7"/>
      <c r="AA22" s="7"/>
      <c r="AB22" s="11">
        <v>37675</v>
      </c>
      <c r="AC22" s="11">
        <v>22416</v>
      </c>
      <c r="AD22" s="11">
        <v>22634</v>
      </c>
      <c r="AE22" s="31">
        <v>849868</v>
      </c>
      <c r="AF22" s="12">
        <v>799903</v>
      </c>
      <c r="AG22" s="7"/>
      <c r="AH22" s="32">
        <v>6.2E-2</v>
      </c>
      <c r="AI22" s="7"/>
      <c r="AJ22" s="7"/>
      <c r="AK22" s="62">
        <v>7.0699999999999999E-2</v>
      </c>
      <c r="AL22" s="13">
        <v>8.9099999999999999E-2</v>
      </c>
      <c r="AM22" s="32">
        <v>7.5600000000000001E-2</v>
      </c>
      <c r="AN22" s="14">
        <v>9.11E-2</v>
      </c>
      <c r="AO22" s="47" t="s">
        <v>195</v>
      </c>
      <c r="AP22" s="50" t="s">
        <v>96</v>
      </c>
    </row>
    <row r="23" spans="2:42" ht="17" x14ac:dyDescent="0.2">
      <c r="B23" s="8" t="s">
        <v>161</v>
      </c>
      <c r="C23" s="7" t="s">
        <v>163</v>
      </c>
      <c r="D23" s="7" t="s">
        <v>34</v>
      </c>
      <c r="E23" s="7" t="s">
        <v>41</v>
      </c>
      <c r="F23" s="9" t="s">
        <v>164</v>
      </c>
      <c r="G23" s="7"/>
      <c r="H23" s="10">
        <v>43471</v>
      </c>
      <c r="I23" s="10">
        <v>43106</v>
      </c>
      <c r="J23" s="11">
        <v>-11160</v>
      </c>
      <c r="K23" s="11">
        <v>512820</v>
      </c>
      <c r="L23" s="11">
        <v>512820</v>
      </c>
      <c r="M23" s="11">
        <v>235200</v>
      </c>
      <c r="N23" s="11">
        <v>240600</v>
      </c>
      <c r="O23" s="7"/>
      <c r="P23" s="7"/>
      <c r="Q23" s="11">
        <v>748020</v>
      </c>
      <c r="R23" s="11">
        <v>753420</v>
      </c>
      <c r="S23" s="7"/>
      <c r="T23" s="7"/>
      <c r="U23" s="7"/>
      <c r="V23" s="7"/>
      <c r="W23" s="7"/>
      <c r="X23" s="7"/>
      <c r="Y23" s="11">
        <v>14120</v>
      </c>
      <c r="Z23" s="11">
        <v>19880</v>
      </c>
      <c r="AA23" s="7"/>
      <c r="AB23" s="7"/>
      <c r="AC23" s="11">
        <v>87180</v>
      </c>
      <c r="AD23" s="11">
        <v>87180</v>
      </c>
      <c r="AE23" s="31">
        <v>849320</v>
      </c>
      <c r="AF23" s="12">
        <v>860480</v>
      </c>
      <c r="AG23" s="7"/>
      <c r="AH23" s="32">
        <v>-1.2999999999999999E-2</v>
      </c>
      <c r="AI23" s="7"/>
      <c r="AJ23" s="7"/>
      <c r="AK23" s="62">
        <v>9.8799999999999999E-2</v>
      </c>
      <c r="AL23" s="13">
        <v>9.8000000000000004E-2</v>
      </c>
      <c r="AM23" s="32">
        <v>9.3600000000000003E-2</v>
      </c>
      <c r="AN23" s="14">
        <v>9.4E-2</v>
      </c>
      <c r="AO23" s="47" t="s">
        <v>47</v>
      </c>
      <c r="AP23" s="50" t="s">
        <v>193</v>
      </c>
    </row>
    <row r="24" spans="2:42" ht="17" x14ac:dyDescent="0.2">
      <c r="B24" s="8" t="s">
        <v>138</v>
      </c>
      <c r="C24" s="38" t="s">
        <v>139</v>
      </c>
      <c r="D24" s="7" t="s">
        <v>34</v>
      </c>
      <c r="E24" s="7" t="s">
        <v>41</v>
      </c>
      <c r="F24" s="9" t="s">
        <v>140</v>
      </c>
      <c r="G24" s="7"/>
      <c r="H24" s="10">
        <v>43471</v>
      </c>
      <c r="I24" s="10">
        <v>43106</v>
      </c>
      <c r="J24" s="11">
        <v>750038</v>
      </c>
      <c r="K24" s="11">
        <v>589010</v>
      </c>
      <c r="L24" s="11">
        <v>59250</v>
      </c>
      <c r="M24" s="11">
        <v>150000</v>
      </c>
      <c r="N24" s="11">
        <v>4312</v>
      </c>
      <c r="O24" s="7"/>
      <c r="P24" s="7"/>
      <c r="Q24" s="11">
        <v>739010</v>
      </c>
      <c r="R24" s="11">
        <v>63562</v>
      </c>
      <c r="S24" s="7"/>
      <c r="T24" s="7"/>
      <c r="U24" s="7"/>
      <c r="V24" s="7"/>
      <c r="W24" s="11">
        <v>4753</v>
      </c>
      <c r="X24" s="7"/>
      <c r="Y24" s="11">
        <v>21427</v>
      </c>
      <c r="Z24" s="7">
        <v>140</v>
      </c>
      <c r="AA24" s="11">
        <v>30457</v>
      </c>
      <c r="AB24" s="7">
        <v>360</v>
      </c>
      <c r="AC24" s="11">
        <v>20531</v>
      </c>
      <c r="AD24" s="11">
        <v>2078</v>
      </c>
      <c r="AE24" s="31">
        <v>816178</v>
      </c>
      <c r="AF24" s="12">
        <v>66140</v>
      </c>
      <c r="AG24" s="7"/>
      <c r="AH24" s="34" t="s">
        <v>54</v>
      </c>
      <c r="AI24" s="7"/>
      <c r="AJ24" s="7"/>
      <c r="AK24" s="62">
        <v>5.96E-2</v>
      </c>
      <c r="AL24" s="13">
        <v>5.8200000000000002E-2</v>
      </c>
      <c r="AM24" s="32">
        <v>7.3700000000000002E-2</v>
      </c>
      <c r="AN24" s="14">
        <v>6.5600000000000006E-2</v>
      </c>
      <c r="AO24" s="47" t="s">
        <v>110</v>
      </c>
      <c r="AP24" s="50" t="s">
        <v>43</v>
      </c>
    </row>
    <row r="25" spans="2:42" ht="17" x14ac:dyDescent="0.2">
      <c r="B25" s="8" t="s">
        <v>62</v>
      </c>
      <c r="C25" s="7" t="s">
        <v>63</v>
      </c>
      <c r="D25" s="7" t="s">
        <v>34</v>
      </c>
      <c r="E25" s="7" t="s">
        <v>41</v>
      </c>
      <c r="F25" s="9" t="s">
        <v>64</v>
      </c>
      <c r="G25" s="7"/>
      <c r="H25" s="10">
        <v>43471</v>
      </c>
      <c r="I25" s="10">
        <v>43106</v>
      </c>
      <c r="J25" s="11">
        <v>72916</v>
      </c>
      <c r="K25" s="11">
        <v>662159</v>
      </c>
      <c r="L25" s="11">
        <v>622662</v>
      </c>
      <c r="M25" s="11">
        <v>25000</v>
      </c>
      <c r="N25" s="7"/>
      <c r="O25" s="11">
        <v>26498</v>
      </c>
      <c r="P25" s="11">
        <v>90765</v>
      </c>
      <c r="Q25" s="11">
        <v>713657</v>
      </c>
      <c r="R25" s="11">
        <v>713427</v>
      </c>
      <c r="S25" s="11">
        <v>6782</v>
      </c>
      <c r="T25" s="7"/>
      <c r="U25" s="11">
        <v>90904</v>
      </c>
      <c r="V25" s="7"/>
      <c r="W25" s="7"/>
      <c r="X25" s="7"/>
      <c r="Y25" s="7"/>
      <c r="Z25" s="7"/>
      <c r="AA25" s="7"/>
      <c r="AB25" s="7"/>
      <c r="AC25" s="7" t="s">
        <v>36</v>
      </c>
      <c r="AD25" s="11">
        <v>25000</v>
      </c>
      <c r="AE25" s="31">
        <v>811343</v>
      </c>
      <c r="AF25" s="12">
        <v>738427</v>
      </c>
      <c r="AG25" s="7"/>
      <c r="AH25" s="32">
        <v>9.9000000000000005E-2</v>
      </c>
      <c r="AI25" s="7"/>
      <c r="AJ25" s="7"/>
      <c r="AK25" s="62">
        <v>6.9900000000000004E-2</v>
      </c>
      <c r="AL25" s="13">
        <v>9.9000000000000005E-2</v>
      </c>
      <c r="AM25" s="32">
        <v>9.0300000000000005E-2</v>
      </c>
      <c r="AN25" s="7"/>
      <c r="AO25" s="47" t="s">
        <v>196</v>
      </c>
      <c r="AP25" s="50" t="s">
        <v>147</v>
      </c>
    </row>
    <row r="26" spans="2:42" ht="17" x14ac:dyDescent="0.2">
      <c r="B26" s="8" t="s">
        <v>62</v>
      </c>
      <c r="C26" s="7" t="s">
        <v>67</v>
      </c>
      <c r="D26" s="7" t="s">
        <v>45</v>
      </c>
      <c r="E26" s="7" t="s">
        <v>41</v>
      </c>
      <c r="F26" s="9">
        <v>40909</v>
      </c>
      <c r="G26" s="7"/>
      <c r="H26" s="10">
        <v>43471</v>
      </c>
      <c r="I26" s="10">
        <v>43106</v>
      </c>
      <c r="J26" s="11">
        <v>71339</v>
      </c>
      <c r="K26" s="11">
        <v>561274</v>
      </c>
      <c r="L26" s="11">
        <v>560192</v>
      </c>
      <c r="M26" s="11">
        <v>25000</v>
      </c>
      <c r="N26" s="11">
        <v>39231</v>
      </c>
      <c r="O26" s="11">
        <v>57115</v>
      </c>
      <c r="P26" s="11">
        <v>30518</v>
      </c>
      <c r="Q26" s="11">
        <v>643389</v>
      </c>
      <c r="R26" s="11">
        <v>629941</v>
      </c>
      <c r="S26" s="11">
        <v>1094</v>
      </c>
      <c r="T26" s="7"/>
      <c r="U26" s="11">
        <v>81797</v>
      </c>
      <c r="V26" s="7"/>
      <c r="W26" s="7"/>
      <c r="X26" s="7"/>
      <c r="Y26" s="7"/>
      <c r="Z26" s="7"/>
      <c r="AA26" s="7"/>
      <c r="AB26" s="7"/>
      <c r="AC26" s="7" t="s">
        <v>36</v>
      </c>
      <c r="AD26" s="11">
        <v>25000</v>
      </c>
      <c r="AE26" s="31">
        <v>726280</v>
      </c>
      <c r="AF26" s="12">
        <v>654941</v>
      </c>
      <c r="AG26" s="7"/>
      <c r="AH26" s="32">
        <v>0.109</v>
      </c>
      <c r="AI26" s="7"/>
      <c r="AJ26" s="7"/>
      <c r="AK26" s="62">
        <v>6.9900000000000004E-2</v>
      </c>
      <c r="AL26" s="13">
        <v>9.9000000000000005E-2</v>
      </c>
      <c r="AM26" s="32">
        <v>9.0300000000000005E-2</v>
      </c>
      <c r="AN26" s="7"/>
      <c r="AO26" s="47" t="s">
        <v>196</v>
      </c>
      <c r="AP26" s="50" t="s">
        <v>147</v>
      </c>
    </row>
    <row r="27" spans="2:42" ht="17" x14ac:dyDescent="0.2">
      <c r="B27" s="8" t="s">
        <v>157</v>
      </c>
      <c r="C27" s="7" t="s">
        <v>160</v>
      </c>
      <c r="D27" s="7" t="s">
        <v>34</v>
      </c>
      <c r="E27" s="7" t="s">
        <v>119</v>
      </c>
      <c r="F27" s="9"/>
      <c r="G27" s="7"/>
      <c r="H27" s="10">
        <v>43471</v>
      </c>
      <c r="I27" s="10">
        <v>43106</v>
      </c>
      <c r="J27" s="11">
        <v>-14309</v>
      </c>
      <c r="K27" s="11">
        <v>470028</v>
      </c>
      <c r="L27" s="11">
        <v>487702</v>
      </c>
      <c r="M27" s="11">
        <v>132629</v>
      </c>
      <c r="N27" s="11">
        <v>159079</v>
      </c>
      <c r="O27" s="7"/>
      <c r="P27" s="7"/>
      <c r="Q27" s="11">
        <v>602657</v>
      </c>
      <c r="R27" s="11">
        <v>646781</v>
      </c>
      <c r="S27" s="7"/>
      <c r="T27" s="7"/>
      <c r="U27" s="7"/>
      <c r="V27" s="7"/>
      <c r="W27" s="7"/>
      <c r="X27" s="7"/>
      <c r="Y27" s="7"/>
      <c r="Z27" s="11">
        <v>55839</v>
      </c>
      <c r="AA27" s="11">
        <v>84508</v>
      </c>
      <c r="AB27" s="7"/>
      <c r="AC27" s="11">
        <v>23261</v>
      </c>
      <c r="AD27" s="11">
        <v>22115</v>
      </c>
      <c r="AE27" s="31">
        <v>710426</v>
      </c>
      <c r="AF27" s="12">
        <v>724735</v>
      </c>
      <c r="AG27" s="7"/>
      <c r="AH27" s="32">
        <v>-0.02</v>
      </c>
      <c r="AI27" s="7"/>
      <c r="AJ27" s="7"/>
      <c r="AK27" s="62">
        <v>7.0699999999999999E-2</v>
      </c>
      <c r="AL27" s="13">
        <v>8.9099999999999999E-2</v>
      </c>
      <c r="AM27" s="32">
        <v>7.5600000000000001E-2</v>
      </c>
      <c r="AN27" s="14">
        <v>9.11E-2</v>
      </c>
      <c r="AO27" s="47" t="s">
        <v>195</v>
      </c>
      <c r="AP27" s="50" t="s">
        <v>96</v>
      </c>
    </row>
    <row r="28" spans="2:42" ht="17" x14ac:dyDescent="0.2">
      <c r="B28" s="8" t="s">
        <v>145</v>
      </c>
      <c r="C28" s="7" t="s">
        <v>150</v>
      </c>
      <c r="D28" s="7" t="s">
        <v>129</v>
      </c>
      <c r="E28" s="7" t="s">
        <v>41</v>
      </c>
      <c r="F28" s="9" t="s">
        <v>151</v>
      </c>
      <c r="G28" s="7"/>
      <c r="H28" s="10">
        <v>43471</v>
      </c>
      <c r="I28" s="10">
        <v>43106</v>
      </c>
      <c r="J28" s="11">
        <v>61568</v>
      </c>
      <c r="K28" s="11">
        <v>416432</v>
      </c>
      <c r="L28" s="11">
        <v>372705</v>
      </c>
      <c r="M28" s="11">
        <v>190464</v>
      </c>
      <c r="N28" s="11">
        <v>179155</v>
      </c>
      <c r="O28" s="7"/>
      <c r="P28" s="7"/>
      <c r="Q28" s="11">
        <v>606896</v>
      </c>
      <c r="R28" s="11">
        <v>551860</v>
      </c>
      <c r="S28" s="7"/>
      <c r="T28" s="7"/>
      <c r="U28" s="7"/>
      <c r="V28" s="7"/>
      <c r="W28" s="7"/>
      <c r="X28" s="7"/>
      <c r="Y28" s="7"/>
      <c r="Z28" s="7"/>
      <c r="AA28" s="7"/>
      <c r="AB28" s="7"/>
      <c r="AC28" s="11">
        <v>80776</v>
      </c>
      <c r="AD28" s="11">
        <v>74244</v>
      </c>
      <c r="AE28" s="31">
        <v>687672</v>
      </c>
      <c r="AF28" s="12">
        <v>626104</v>
      </c>
      <c r="AG28" s="7"/>
      <c r="AH28" s="32">
        <v>9.8000000000000004E-2</v>
      </c>
      <c r="AI28" s="7"/>
      <c r="AJ28" s="7"/>
      <c r="AK28" s="62">
        <v>8.5999999999999993E-2</v>
      </c>
      <c r="AL28" s="13">
        <v>0.105</v>
      </c>
      <c r="AM28" s="32">
        <v>8.9300000000000004E-2</v>
      </c>
      <c r="AN28" s="14">
        <v>9.0999999999999998E-2</v>
      </c>
      <c r="AO28" s="47" t="s">
        <v>194</v>
      </c>
      <c r="AP28" s="50" t="s">
        <v>83</v>
      </c>
    </row>
    <row r="29" spans="2:42" ht="17" x14ac:dyDescent="0.2">
      <c r="B29" s="8" t="s">
        <v>126</v>
      </c>
      <c r="C29" s="7" t="s">
        <v>128</v>
      </c>
      <c r="D29" s="7" t="s">
        <v>129</v>
      </c>
      <c r="E29" s="7" t="s">
        <v>35</v>
      </c>
      <c r="F29" s="9" t="s">
        <v>130</v>
      </c>
      <c r="G29" s="7"/>
      <c r="H29" s="10">
        <v>43471</v>
      </c>
      <c r="I29" s="10">
        <v>43106</v>
      </c>
      <c r="J29" s="11">
        <v>9252</v>
      </c>
      <c r="K29" s="11">
        <v>411939</v>
      </c>
      <c r="L29" s="11">
        <v>384324</v>
      </c>
      <c r="M29" s="11">
        <v>171513</v>
      </c>
      <c r="N29" s="11">
        <v>198282</v>
      </c>
      <c r="O29" s="7"/>
      <c r="P29" s="7"/>
      <c r="Q29" s="11">
        <v>583452</v>
      </c>
      <c r="R29" s="11">
        <v>582606</v>
      </c>
      <c r="S29" s="7"/>
      <c r="T29" s="7"/>
      <c r="U29" s="7"/>
      <c r="V29" s="7"/>
      <c r="W29" s="7"/>
      <c r="X29" s="7"/>
      <c r="Y29" s="11">
        <v>16097</v>
      </c>
      <c r="Z29" s="11">
        <v>17750</v>
      </c>
      <c r="AA29" s="11">
        <v>26701</v>
      </c>
      <c r="AB29" s="7"/>
      <c r="AC29" s="11">
        <v>25000</v>
      </c>
      <c r="AD29" s="11">
        <v>41642</v>
      </c>
      <c r="AE29" s="31">
        <v>651250</v>
      </c>
      <c r="AF29" s="12">
        <v>641998</v>
      </c>
      <c r="AG29" s="7" t="s">
        <v>115</v>
      </c>
      <c r="AH29" s="32">
        <v>1.4E-2</v>
      </c>
      <c r="AI29" s="7"/>
      <c r="AJ29" s="7"/>
      <c r="AK29" s="62">
        <v>9.74E-2</v>
      </c>
      <c r="AL29" s="13">
        <v>8.4599999999999995E-2</v>
      </c>
      <c r="AM29" s="32">
        <v>8.7499999999999994E-2</v>
      </c>
      <c r="AN29" s="14">
        <v>9.3399999999999997E-2</v>
      </c>
      <c r="AO29" s="47" t="s">
        <v>46</v>
      </c>
      <c r="AP29" s="50" t="s">
        <v>60</v>
      </c>
    </row>
    <row r="30" spans="2:42" ht="17" x14ac:dyDescent="0.2">
      <c r="B30" s="8" t="s">
        <v>88</v>
      </c>
      <c r="C30" s="38" t="s">
        <v>178</v>
      </c>
      <c r="D30" s="7" t="s">
        <v>45</v>
      </c>
      <c r="E30" s="7" t="s">
        <v>41</v>
      </c>
      <c r="F30" s="9" t="s">
        <v>91</v>
      </c>
      <c r="G30" s="7"/>
      <c r="H30" s="10">
        <v>43471</v>
      </c>
      <c r="I30" s="10">
        <v>43106</v>
      </c>
      <c r="J30" s="11">
        <v>-120313</v>
      </c>
      <c r="K30" s="11">
        <v>602373</v>
      </c>
      <c r="L30" s="11">
        <v>533607</v>
      </c>
      <c r="M30" s="7"/>
      <c r="N30" s="7"/>
      <c r="O30" s="7"/>
      <c r="P30" s="7"/>
      <c r="Q30" s="11">
        <v>602373</v>
      </c>
      <c r="R30" s="11">
        <v>533607</v>
      </c>
      <c r="S30" s="7"/>
      <c r="T30" s="7"/>
      <c r="U30" s="7"/>
      <c r="V30" s="11">
        <v>205850</v>
      </c>
      <c r="W30" s="7"/>
      <c r="X30" s="7"/>
      <c r="Y30" s="11">
        <v>27993</v>
      </c>
      <c r="Z30" s="11">
        <v>12475</v>
      </c>
      <c r="AA30" s="7"/>
      <c r="AB30" s="7"/>
      <c r="AC30" s="11">
        <v>20531</v>
      </c>
      <c r="AD30" s="11">
        <v>19278</v>
      </c>
      <c r="AE30" s="33">
        <v>650897</v>
      </c>
      <c r="AF30" s="16">
        <v>771210</v>
      </c>
      <c r="AG30" s="17" t="s">
        <v>92</v>
      </c>
      <c r="AH30" s="32">
        <v>-0.156</v>
      </c>
      <c r="AI30" s="7"/>
      <c r="AJ30" s="7"/>
      <c r="AK30" s="62">
        <v>7.2499999999999995E-2</v>
      </c>
      <c r="AL30" s="13">
        <v>9.5799999999999996E-2</v>
      </c>
      <c r="AM30" s="32">
        <v>8.3199999999999996E-2</v>
      </c>
      <c r="AN30" s="14">
        <v>9.06E-2</v>
      </c>
      <c r="AO30" s="47" t="s">
        <v>56</v>
      </c>
      <c r="AP30" s="50" t="s">
        <v>90</v>
      </c>
    </row>
    <row r="31" spans="2:42" ht="17" x14ac:dyDescent="0.2">
      <c r="B31" s="8" t="s">
        <v>167</v>
      </c>
      <c r="C31" s="7" t="s">
        <v>168</v>
      </c>
      <c r="D31" s="7" t="s">
        <v>34</v>
      </c>
      <c r="E31" s="7" t="s">
        <v>35</v>
      </c>
      <c r="F31" s="9"/>
      <c r="G31" s="7"/>
      <c r="H31" s="10">
        <v>43471</v>
      </c>
      <c r="I31" s="10">
        <v>43106</v>
      </c>
      <c r="J31" s="11">
        <v>-6298</v>
      </c>
      <c r="K31" s="11">
        <v>536583</v>
      </c>
      <c r="L31" s="11">
        <v>515850</v>
      </c>
      <c r="M31" s="11">
        <v>74228</v>
      </c>
      <c r="N31" s="11">
        <v>75684</v>
      </c>
      <c r="O31" s="7"/>
      <c r="P31" s="7"/>
      <c r="Q31" s="11">
        <v>610811</v>
      </c>
      <c r="R31" s="11">
        <v>591534</v>
      </c>
      <c r="S31" s="7"/>
      <c r="T31" s="7"/>
      <c r="U31" s="7"/>
      <c r="V31" s="7"/>
      <c r="W31" s="7"/>
      <c r="X31" s="7"/>
      <c r="Y31" s="11">
        <v>16288</v>
      </c>
      <c r="Z31" s="11">
        <v>1500</v>
      </c>
      <c r="AA31" s="11">
        <v>1500</v>
      </c>
      <c r="AB31" s="11">
        <v>42345</v>
      </c>
      <c r="AC31" s="11">
        <v>20531</v>
      </c>
      <c r="AD31" s="11">
        <v>20049</v>
      </c>
      <c r="AE31" s="31">
        <v>649130</v>
      </c>
      <c r="AF31" s="12">
        <v>655428</v>
      </c>
      <c r="AG31" s="7"/>
      <c r="AH31" s="32">
        <v>-0.01</v>
      </c>
      <c r="AI31" s="7"/>
      <c r="AJ31" s="7"/>
      <c r="AK31" s="62">
        <v>7.8100000000000003E-2</v>
      </c>
      <c r="AL31" s="13"/>
      <c r="AM31" s="32">
        <v>7.5899999999999995E-2</v>
      </c>
      <c r="AN31" s="14">
        <v>8.3500000000000005E-2</v>
      </c>
      <c r="AO31" s="47" t="s">
        <v>70</v>
      </c>
      <c r="AP31" s="50" t="s">
        <v>59</v>
      </c>
    </row>
    <row r="32" spans="2:42" ht="17" x14ac:dyDescent="0.2">
      <c r="B32" s="8" t="s">
        <v>82</v>
      </c>
      <c r="C32" s="7" t="s">
        <v>86</v>
      </c>
      <c r="D32" s="7" t="s">
        <v>189</v>
      </c>
      <c r="E32" s="7" t="s">
        <v>35</v>
      </c>
      <c r="F32" s="9">
        <v>42739</v>
      </c>
      <c r="G32" s="7"/>
      <c r="H32" s="10">
        <v>43471</v>
      </c>
      <c r="I32" s="10">
        <v>43106</v>
      </c>
      <c r="J32" s="11">
        <v>16014</v>
      </c>
      <c r="K32" s="11">
        <v>454469</v>
      </c>
      <c r="L32" s="11">
        <v>439401</v>
      </c>
      <c r="M32" s="11">
        <v>92127</v>
      </c>
      <c r="N32" s="11">
        <v>91895</v>
      </c>
      <c r="O32" s="7"/>
      <c r="P32" s="7"/>
      <c r="Q32" s="11">
        <v>546596</v>
      </c>
      <c r="R32" s="11">
        <v>531296</v>
      </c>
      <c r="S32" s="11">
        <v>72127</v>
      </c>
      <c r="T32" s="11">
        <v>71895</v>
      </c>
      <c r="U32" s="7"/>
      <c r="V32" s="7"/>
      <c r="W32" s="7"/>
      <c r="X32" s="7"/>
      <c r="Y32" s="7"/>
      <c r="Z32" s="7"/>
      <c r="AA32" s="7"/>
      <c r="AB32" s="7"/>
      <c r="AC32" s="11">
        <v>20531</v>
      </c>
      <c r="AD32" s="11">
        <v>20049</v>
      </c>
      <c r="AE32" s="31">
        <v>639254</v>
      </c>
      <c r="AF32" s="12">
        <v>623240</v>
      </c>
      <c r="AG32" s="7"/>
      <c r="AH32" s="32">
        <v>2.5999999999999999E-2</v>
      </c>
      <c r="AI32" s="7"/>
      <c r="AJ32" s="7"/>
      <c r="AK32" s="62">
        <v>0.10199999999999999</v>
      </c>
      <c r="AL32" s="13">
        <v>6.9000000000000006E-2</v>
      </c>
      <c r="AM32" s="32">
        <v>9.4E-2</v>
      </c>
      <c r="AN32" s="14">
        <v>6.4000000000000001E-2</v>
      </c>
      <c r="AO32" s="47" t="s">
        <v>97</v>
      </c>
      <c r="AP32" s="50" t="s">
        <v>193</v>
      </c>
    </row>
    <row r="33" spans="2:42" ht="17" x14ac:dyDescent="0.2">
      <c r="B33" s="8" t="s">
        <v>68</v>
      </c>
      <c r="C33" s="7" t="s">
        <v>73</v>
      </c>
      <c r="D33" s="7" t="s">
        <v>74</v>
      </c>
      <c r="E33" s="7" t="s">
        <v>35</v>
      </c>
      <c r="F33" s="9" t="s">
        <v>75</v>
      </c>
      <c r="G33" s="10">
        <v>43644</v>
      </c>
      <c r="H33" s="10">
        <v>43471</v>
      </c>
      <c r="I33" s="10">
        <v>43106</v>
      </c>
      <c r="J33" s="11">
        <v>227603</v>
      </c>
      <c r="K33" s="11">
        <v>282919</v>
      </c>
      <c r="L33" s="11">
        <v>287515</v>
      </c>
      <c r="M33" s="11">
        <v>85145</v>
      </c>
      <c r="N33" s="11">
        <v>88357</v>
      </c>
      <c r="O33" s="11">
        <v>25000</v>
      </c>
      <c r="P33" s="11">
        <v>4257</v>
      </c>
      <c r="Q33" s="11">
        <v>393064</v>
      </c>
      <c r="R33" s="11">
        <v>380129</v>
      </c>
      <c r="S33" s="11">
        <v>-18932</v>
      </c>
      <c r="T33" s="11">
        <v>27486</v>
      </c>
      <c r="U33" s="11">
        <v>261086</v>
      </c>
      <c r="V33" s="7"/>
      <c r="W33" s="7"/>
      <c r="X33" s="7"/>
      <c r="Y33" s="7"/>
      <c r="Z33" s="7"/>
      <c r="AA33" s="7"/>
      <c r="AB33" s="7"/>
      <c r="AC33" s="7" t="s">
        <v>36</v>
      </c>
      <c r="AD33" s="7" t="s">
        <v>36</v>
      </c>
      <c r="AE33" s="31">
        <v>635218</v>
      </c>
      <c r="AF33" s="12">
        <v>407615</v>
      </c>
      <c r="AG33" s="7"/>
      <c r="AH33" s="32">
        <v>0.55800000000000005</v>
      </c>
      <c r="AI33" s="7"/>
      <c r="AJ33" s="7"/>
      <c r="AK33" s="62">
        <v>7.6999999999999999E-2</v>
      </c>
      <c r="AL33" s="13">
        <v>8.7999999999999995E-2</v>
      </c>
      <c r="AM33" s="32">
        <v>0.08</v>
      </c>
      <c r="AN33" s="14">
        <v>9.4E-2</v>
      </c>
      <c r="AO33" s="47" t="s">
        <v>81</v>
      </c>
      <c r="AP33" s="50" t="s">
        <v>65</v>
      </c>
    </row>
    <row r="34" spans="2:42" ht="17" x14ac:dyDescent="0.2">
      <c r="B34" s="8" t="s">
        <v>79</v>
      </c>
      <c r="C34" s="7" t="s">
        <v>80</v>
      </c>
      <c r="D34" s="7" t="s">
        <v>34</v>
      </c>
      <c r="E34" s="7" t="s">
        <v>41</v>
      </c>
      <c r="F34" s="9"/>
      <c r="G34" s="7"/>
      <c r="H34" s="10">
        <v>43471</v>
      </c>
      <c r="I34" s="10">
        <v>43106</v>
      </c>
      <c r="J34" s="11">
        <v>44698</v>
      </c>
      <c r="K34" s="11">
        <v>565216</v>
      </c>
      <c r="L34" s="11">
        <v>521794</v>
      </c>
      <c r="M34" s="11">
        <v>42370</v>
      </c>
      <c r="N34" s="11">
        <v>42371</v>
      </c>
      <c r="O34" s="11">
        <v>21326</v>
      </c>
      <c r="P34" s="11">
        <v>20049</v>
      </c>
      <c r="Q34" s="11">
        <v>628912</v>
      </c>
      <c r="R34" s="11">
        <v>584214</v>
      </c>
      <c r="S34" s="7"/>
      <c r="T34" s="7"/>
      <c r="U34" s="7"/>
      <c r="V34" s="7"/>
      <c r="W34" s="7"/>
      <c r="X34" s="7"/>
      <c r="Y34" s="7"/>
      <c r="Z34" s="7"/>
      <c r="AA34" s="7"/>
      <c r="AB34" s="7"/>
      <c r="AC34" s="7" t="s">
        <v>36</v>
      </c>
      <c r="AD34" s="7" t="s">
        <v>36</v>
      </c>
      <c r="AE34" s="31">
        <v>628912</v>
      </c>
      <c r="AF34" s="12">
        <v>584214</v>
      </c>
      <c r="AG34" s="7"/>
      <c r="AH34" s="32">
        <v>7.6999999999999999E-2</v>
      </c>
      <c r="AI34" s="7"/>
      <c r="AJ34" s="7"/>
      <c r="AK34" s="62">
        <v>7.6100000000000001E-2</v>
      </c>
      <c r="AL34" s="13">
        <v>7.8E-2</v>
      </c>
      <c r="AM34" s="32">
        <v>6.9699999999999998E-2</v>
      </c>
      <c r="AN34" s="14">
        <v>0.08</v>
      </c>
      <c r="AO34" s="47" t="s">
        <v>37</v>
      </c>
      <c r="AP34" s="50" t="s">
        <v>110</v>
      </c>
    </row>
    <row r="35" spans="2:42" ht="17" x14ac:dyDescent="0.2">
      <c r="B35" s="8" t="s">
        <v>117</v>
      </c>
      <c r="C35" s="7" t="s">
        <v>118</v>
      </c>
      <c r="D35" s="7" t="s">
        <v>34</v>
      </c>
      <c r="E35" s="7" t="s">
        <v>119</v>
      </c>
      <c r="F35" s="9">
        <v>42015</v>
      </c>
      <c r="G35" s="7"/>
      <c r="H35" s="10">
        <v>43106</v>
      </c>
      <c r="I35" s="10">
        <v>42741</v>
      </c>
      <c r="J35" s="7">
        <v>0</v>
      </c>
      <c r="K35" s="11">
        <v>618800</v>
      </c>
      <c r="L35" s="11">
        <v>646775</v>
      </c>
      <c r="M35" s="7"/>
      <c r="N35" s="7"/>
      <c r="O35" s="7"/>
      <c r="P35" s="7"/>
      <c r="Q35" s="11">
        <v>618800</v>
      </c>
      <c r="R35" s="11">
        <v>646775</v>
      </c>
      <c r="S35" s="7"/>
      <c r="T35" s="7"/>
      <c r="U35" s="7"/>
      <c r="V35" s="7"/>
      <c r="W35" s="7"/>
      <c r="X35" s="7"/>
      <c r="Y35" s="7"/>
      <c r="Z35" s="7"/>
      <c r="AA35" s="7"/>
      <c r="AB35" s="7"/>
      <c r="AC35" s="7" t="s">
        <v>36</v>
      </c>
      <c r="AD35" s="7" t="s">
        <v>36</v>
      </c>
      <c r="AE35" s="31">
        <v>618800</v>
      </c>
      <c r="AF35" s="12">
        <v>646775</v>
      </c>
      <c r="AG35" s="7"/>
      <c r="AH35" s="32">
        <v>-4.2999999999999997E-2</v>
      </c>
      <c r="AI35" s="7"/>
      <c r="AJ35" s="7"/>
      <c r="AK35" s="62">
        <v>7.0699999999999999E-2</v>
      </c>
      <c r="AL35" s="13"/>
      <c r="AM35" s="32">
        <v>7.0400000000000004E-2</v>
      </c>
      <c r="AN35" s="7"/>
      <c r="AO35" s="47" t="s">
        <v>195</v>
      </c>
      <c r="AP35" s="50" t="s">
        <v>141</v>
      </c>
    </row>
    <row r="36" spans="2:42" ht="17" x14ac:dyDescent="0.2">
      <c r="B36" s="8" t="s">
        <v>32</v>
      </c>
      <c r="C36" s="7" t="s">
        <v>33</v>
      </c>
      <c r="D36" s="7" t="s">
        <v>34</v>
      </c>
      <c r="E36" s="7" t="s">
        <v>35</v>
      </c>
      <c r="F36" s="9">
        <v>40889</v>
      </c>
      <c r="G36" s="7"/>
      <c r="H36" s="10">
        <v>43471</v>
      </c>
      <c r="I36" s="10">
        <v>43106</v>
      </c>
      <c r="J36" s="11">
        <v>32986</v>
      </c>
      <c r="K36" s="11">
        <v>376118</v>
      </c>
      <c r="L36" s="11">
        <v>379184</v>
      </c>
      <c r="M36" s="11">
        <v>148732</v>
      </c>
      <c r="N36" s="11">
        <v>99608</v>
      </c>
      <c r="O36" s="11">
        <v>25000</v>
      </c>
      <c r="P36" s="11">
        <v>11633</v>
      </c>
      <c r="Q36" s="11">
        <v>549850</v>
      </c>
      <c r="R36" s="11">
        <v>490425</v>
      </c>
      <c r="S36" s="11">
        <v>45557</v>
      </c>
      <c r="T36" s="11">
        <v>25000</v>
      </c>
      <c r="U36" s="11">
        <v>21346</v>
      </c>
      <c r="V36" s="11">
        <v>43056</v>
      </c>
      <c r="W36" s="7"/>
      <c r="X36" s="11">
        <v>25286</v>
      </c>
      <c r="Y36" s="7"/>
      <c r="Z36" s="7"/>
      <c r="AA36" s="7"/>
      <c r="AB36" s="7"/>
      <c r="AC36" s="7" t="s">
        <v>36</v>
      </c>
      <c r="AD36" s="7" t="s">
        <v>36</v>
      </c>
      <c r="AE36" s="31">
        <v>616753</v>
      </c>
      <c r="AF36" s="12">
        <v>583767</v>
      </c>
      <c r="AG36" s="7"/>
      <c r="AH36" s="32">
        <v>5.7000000000000002E-2</v>
      </c>
      <c r="AI36" s="7"/>
      <c r="AJ36" s="7"/>
      <c r="AK36" s="62">
        <v>7.3300000000000004E-2</v>
      </c>
      <c r="AL36" s="13">
        <v>7.4399999999999994E-2</v>
      </c>
      <c r="AM36" s="32">
        <v>7.6499999999999999E-2</v>
      </c>
      <c r="AN36" s="14">
        <v>7.0900000000000005E-2</v>
      </c>
      <c r="AO36" s="47" t="s">
        <v>90</v>
      </c>
      <c r="AP36" s="50" t="s">
        <v>38</v>
      </c>
    </row>
    <row r="37" spans="2:42" ht="17" x14ac:dyDescent="0.2">
      <c r="B37" s="8" t="s">
        <v>117</v>
      </c>
      <c r="C37" s="7" t="s">
        <v>121</v>
      </c>
      <c r="D37" s="7" t="s">
        <v>45</v>
      </c>
      <c r="E37" s="7" t="s">
        <v>119</v>
      </c>
      <c r="F37" s="9" t="s">
        <v>122</v>
      </c>
      <c r="G37" s="7"/>
      <c r="H37" s="10">
        <v>43106</v>
      </c>
      <c r="I37" s="10">
        <v>42741</v>
      </c>
      <c r="J37" s="7">
        <v>0</v>
      </c>
      <c r="K37" s="11">
        <v>607800</v>
      </c>
      <c r="L37" s="11">
        <v>692750</v>
      </c>
      <c r="M37" s="7"/>
      <c r="N37" s="7"/>
      <c r="O37" s="7"/>
      <c r="P37" s="7"/>
      <c r="Q37" s="11">
        <v>607800</v>
      </c>
      <c r="R37" s="11">
        <v>692750</v>
      </c>
      <c r="S37" s="7"/>
      <c r="T37" s="7"/>
      <c r="U37" s="7"/>
      <c r="V37" s="7"/>
      <c r="W37" s="7"/>
      <c r="X37" s="7"/>
      <c r="Y37" s="7"/>
      <c r="Z37" s="7"/>
      <c r="AA37" s="7"/>
      <c r="AB37" s="7"/>
      <c r="AC37" s="7" t="s">
        <v>36</v>
      </c>
      <c r="AD37" s="7" t="s">
        <v>36</v>
      </c>
      <c r="AE37" s="31">
        <v>607800</v>
      </c>
      <c r="AF37" s="12">
        <v>692750</v>
      </c>
      <c r="AG37" s="7"/>
      <c r="AH37" s="32">
        <v>-0.123</v>
      </c>
      <c r="AI37" s="7"/>
      <c r="AJ37" s="7"/>
      <c r="AK37" s="62">
        <v>7.0699999999999999E-2</v>
      </c>
      <c r="AL37" s="13"/>
      <c r="AM37" s="32">
        <v>7.0400000000000004E-2</v>
      </c>
      <c r="AN37" s="7"/>
      <c r="AO37" s="47" t="s">
        <v>195</v>
      </c>
      <c r="AP37" s="50" t="s">
        <v>141</v>
      </c>
    </row>
    <row r="38" spans="2:42" ht="17" x14ac:dyDescent="0.2">
      <c r="B38" s="8" t="s">
        <v>142</v>
      </c>
      <c r="C38" s="7" t="s">
        <v>143</v>
      </c>
      <c r="D38" s="7" t="s">
        <v>45</v>
      </c>
      <c r="E38" s="7" t="s">
        <v>41</v>
      </c>
      <c r="F38" s="9" t="s">
        <v>144</v>
      </c>
      <c r="G38" s="7"/>
      <c r="H38" s="10">
        <v>43471</v>
      </c>
      <c r="I38" s="10">
        <v>43106</v>
      </c>
      <c r="J38" s="11">
        <v>8520</v>
      </c>
      <c r="K38" s="11">
        <v>418345</v>
      </c>
      <c r="L38" s="11">
        <v>410065</v>
      </c>
      <c r="M38" s="11">
        <v>160125</v>
      </c>
      <c r="N38" s="11">
        <v>160125</v>
      </c>
      <c r="O38" s="7"/>
      <c r="P38" s="7"/>
      <c r="Q38" s="11">
        <v>578470</v>
      </c>
      <c r="R38" s="11">
        <v>570190</v>
      </c>
      <c r="S38" s="7"/>
      <c r="T38" s="7"/>
      <c r="U38" s="7"/>
      <c r="V38" s="7"/>
      <c r="W38" s="7"/>
      <c r="X38" s="7"/>
      <c r="Y38" s="7"/>
      <c r="Z38" s="7"/>
      <c r="AA38" s="7"/>
      <c r="AB38" s="7"/>
      <c r="AC38" s="11">
        <v>23540</v>
      </c>
      <c r="AD38" s="11">
        <v>23300</v>
      </c>
      <c r="AE38" s="31">
        <v>602010</v>
      </c>
      <c r="AF38" s="12">
        <v>593490</v>
      </c>
      <c r="AG38" s="7"/>
      <c r="AH38" s="32">
        <v>1.4E-2</v>
      </c>
      <c r="AI38" s="7"/>
      <c r="AJ38" s="7"/>
      <c r="AK38" s="62">
        <v>6.9000000000000006E-2</v>
      </c>
      <c r="AL38" s="13">
        <v>9.1600000000000001E-2</v>
      </c>
      <c r="AM38" s="32">
        <v>8.6499999999999994E-2</v>
      </c>
      <c r="AN38" s="7"/>
      <c r="AO38" s="47" t="s">
        <v>197</v>
      </c>
      <c r="AP38" s="50" t="s">
        <v>81</v>
      </c>
    </row>
    <row r="39" spans="2:42" ht="17" x14ac:dyDescent="0.2">
      <c r="B39" s="8" t="s">
        <v>111</v>
      </c>
      <c r="C39" s="7" t="s">
        <v>112</v>
      </c>
      <c r="D39" s="7" t="s">
        <v>34</v>
      </c>
      <c r="E39" s="7" t="s">
        <v>41</v>
      </c>
      <c r="F39" s="9">
        <v>39816</v>
      </c>
      <c r="G39" s="7"/>
      <c r="H39" s="10">
        <v>43471</v>
      </c>
      <c r="I39" s="10">
        <v>43106</v>
      </c>
      <c r="J39" s="11">
        <v>17414</v>
      </c>
      <c r="K39" s="11">
        <v>539950</v>
      </c>
      <c r="L39" s="11">
        <v>522536</v>
      </c>
      <c r="M39" s="11">
        <v>32934</v>
      </c>
      <c r="N39" s="11">
        <v>32934</v>
      </c>
      <c r="O39" s="7"/>
      <c r="P39" s="7"/>
      <c r="Q39" s="11">
        <v>572884</v>
      </c>
      <c r="R39" s="11">
        <v>555470</v>
      </c>
      <c r="S39" s="7"/>
      <c r="T39" s="7"/>
      <c r="U39" s="7"/>
      <c r="V39" s="7"/>
      <c r="W39" s="7"/>
      <c r="X39" s="7"/>
      <c r="Y39" s="7"/>
      <c r="Z39" s="7"/>
      <c r="AA39" s="7"/>
      <c r="AB39" s="7"/>
      <c r="AC39" s="11">
        <v>25000</v>
      </c>
      <c r="AD39" s="11">
        <v>25000</v>
      </c>
      <c r="AE39" s="31">
        <v>597884</v>
      </c>
      <c r="AF39" s="12">
        <v>580470</v>
      </c>
      <c r="AG39" s="7"/>
      <c r="AH39" s="32">
        <v>0.03</v>
      </c>
      <c r="AI39" s="7"/>
      <c r="AJ39" s="7"/>
      <c r="AK39" s="62">
        <v>5.4100000000000002E-2</v>
      </c>
      <c r="AL39" s="13"/>
      <c r="AM39" s="32">
        <v>6.9599999999999995E-2</v>
      </c>
      <c r="AN39" s="14">
        <v>8.2600000000000007E-2</v>
      </c>
      <c r="AO39" s="47" t="s">
        <v>116</v>
      </c>
      <c r="AP39" s="50" t="s">
        <v>55</v>
      </c>
    </row>
    <row r="40" spans="2:42" ht="17" x14ac:dyDescent="0.2">
      <c r="B40" s="8" t="s">
        <v>57</v>
      </c>
      <c r="C40" s="38" t="s">
        <v>58</v>
      </c>
      <c r="D40" s="7" t="s">
        <v>34</v>
      </c>
      <c r="E40" s="7" t="s">
        <v>41</v>
      </c>
      <c r="F40" s="9"/>
      <c r="G40" s="7"/>
      <c r="H40" s="10">
        <v>43471</v>
      </c>
      <c r="I40" s="10">
        <v>43106</v>
      </c>
      <c r="J40" s="11">
        <v>53832</v>
      </c>
      <c r="K40" s="11">
        <v>541829</v>
      </c>
      <c r="L40" s="11">
        <v>505230</v>
      </c>
      <c r="M40" s="11">
        <v>27233</v>
      </c>
      <c r="N40" s="11">
        <v>10000</v>
      </c>
      <c r="O40" s="11">
        <v>25000</v>
      </c>
      <c r="P40" s="11">
        <v>25000</v>
      </c>
      <c r="Q40" s="11">
        <v>594062</v>
      </c>
      <c r="R40" s="11">
        <v>540230</v>
      </c>
      <c r="S40" s="7"/>
      <c r="T40" s="7"/>
      <c r="U40" s="7"/>
      <c r="V40" s="7"/>
      <c r="W40" s="7"/>
      <c r="X40" s="7"/>
      <c r="Y40" s="7"/>
      <c r="Z40" s="7"/>
      <c r="AA40" s="7"/>
      <c r="AB40" s="7"/>
      <c r="AC40" s="7" t="s">
        <v>36</v>
      </c>
      <c r="AD40" s="7" t="s">
        <v>36</v>
      </c>
      <c r="AE40" s="31">
        <v>594062</v>
      </c>
      <c r="AF40" s="12">
        <v>540230</v>
      </c>
      <c r="AG40" s="7"/>
      <c r="AH40" s="32">
        <v>0.1</v>
      </c>
      <c r="AI40" s="7"/>
      <c r="AJ40" s="7"/>
      <c r="AK40" s="62">
        <v>6.88E-2</v>
      </c>
      <c r="AL40" s="13">
        <v>9.5000000000000001E-2</v>
      </c>
      <c r="AM40" s="32">
        <v>8.7400000000000005E-2</v>
      </c>
      <c r="AN40" s="14">
        <v>9.2999999999999999E-2</v>
      </c>
      <c r="AO40" s="47" t="s">
        <v>109</v>
      </c>
      <c r="AP40" s="50" t="s">
        <v>70</v>
      </c>
    </row>
    <row r="41" spans="2:42" ht="17" x14ac:dyDescent="0.2">
      <c r="B41" s="8" t="s">
        <v>39</v>
      </c>
      <c r="C41" s="7" t="s">
        <v>40</v>
      </c>
      <c r="D41" s="7" t="s">
        <v>34</v>
      </c>
      <c r="E41" s="7" t="s">
        <v>41</v>
      </c>
      <c r="F41" s="9" t="s">
        <v>42</v>
      </c>
      <c r="G41" s="7"/>
      <c r="H41" s="10">
        <v>43471</v>
      </c>
      <c r="I41" s="10">
        <v>43106</v>
      </c>
      <c r="J41" s="11">
        <v>54926</v>
      </c>
      <c r="K41" s="11">
        <v>551003</v>
      </c>
      <c r="L41" s="11">
        <v>498700</v>
      </c>
      <c r="M41" s="11">
        <v>38286</v>
      </c>
      <c r="N41" s="11">
        <v>37288</v>
      </c>
      <c r="O41" s="11">
        <v>2792</v>
      </c>
      <c r="P41" s="11">
        <v>1167</v>
      </c>
      <c r="Q41" s="11">
        <v>592081</v>
      </c>
      <c r="R41" s="11">
        <v>537155</v>
      </c>
      <c r="S41" s="7"/>
      <c r="T41" s="7"/>
      <c r="U41" s="7"/>
      <c r="V41" s="7"/>
      <c r="W41" s="7"/>
      <c r="X41" s="7"/>
      <c r="Y41" s="7"/>
      <c r="Z41" s="7"/>
      <c r="AA41" s="7"/>
      <c r="AB41" s="7"/>
      <c r="AC41" s="7" t="s">
        <v>36</v>
      </c>
      <c r="AD41" s="7" t="s">
        <v>36</v>
      </c>
      <c r="AE41" s="31">
        <v>592081</v>
      </c>
      <c r="AF41" s="12">
        <v>537155</v>
      </c>
      <c r="AG41" s="7"/>
      <c r="AH41" s="32">
        <v>0.10199999999999999</v>
      </c>
      <c r="AI41" s="7"/>
      <c r="AJ41" s="7"/>
      <c r="AK41" s="62">
        <v>6.08E-2</v>
      </c>
      <c r="AL41" s="13">
        <v>8.3299999999999999E-2</v>
      </c>
      <c r="AM41" s="32">
        <v>6.9500000000000006E-2</v>
      </c>
      <c r="AN41" s="14">
        <v>7.8399999999999997E-2</v>
      </c>
      <c r="AO41" s="47" t="s">
        <v>103</v>
      </c>
      <c r="AP41" s="50" t="s">
        <v>116</v>
      </c>
    </row>
    <row r="42" spans="2:42" ht="17" x14ac:dyDescent="0.2">
      <c r="B42" s="8" t="s">
        <v>170</v>
      </c>
      <c r="C42" s="7" t="s">
        <v>171</v>
      </c>
      <c r="D42" s="7" t="s">
        <v>34</v>
      </c>
      <c r="E42" s="7" t="s">
        <v>41</v>
      </c>
      <c r="F42" s="9" t="s">
        <v>172</v>
      </c>
      <c r="G42" s="7"/>
      <c r="H42" s="10">
        <v>43471</v>
      </c>
      <c r="I42" s="10">
        <v>43106</v>
      </c>
      <c r="J42" s="11">
        <v>14531</v>
      </c>
      <c r="K42" s="11">
        <v>552469</v>
      </c>
      <c r="L42" s="11">
        <v>537844</v>
      </c>
      <c r="M42" s="11">
        <v>11453</v>
      </c>
      <c r="N42" s="11">
        <v>11547</v>
      </c>
      <c r="O42" s="7"/>
      <c r="P42" s="7"/>
      <c r="Q42" s="11">
        <v>563922</v>
      </c>
      <c r="R42" s="11">
        <v>549391</v>
      </c>
      <c r="S42" s="7"/>
      <c r="T42" s="7"/>
      <c r="U42" s="7"/>
      <c r="V42" s="7"/>
      <c r="W42" s="7"/>
      <c r="X42" s="7"/>
      <c r="Y42" s="7"/>
      <c r="Z42" s="7"/>
      <c r="AA42" s="7"/>
      <c r="AB42" s="7"/>
      <c r="AC42" s="11">
        <v>25000</v>
      </c>
      <c r="AD42" s="11">
        <v>25000</v>
      </c>
      <c r="AE42" s="31">
        <v>588922</v>
      </c>
      <c r="AF42" s="12">
        <v>574391</v>
      </c>
      <c r="AG42" s="7"/>
      <c r="AH42" s="32">
        <v>2.5000000000000001E-2</v>
      </c>
      <c r="AI42" s="7"/>
      <c r="AJ42" s="7"/>
      <c r="AK42" s="62">
        <v>7.0000000000000007E-2</v>
      </c>
      <c r="AL42" s="13">
        <v>8.6999999999999994E-2</v>
      </c>
      <c r="AM42" s="32">
        <v>7.3999999999999996E-2</v>
      </c>
      <c r="AN42" s="14">
        <v>8.3000000000000004E-2</v>
      </c>
      <c r="AO42" s="47" t="s">
        <v>196</v>
      </c>
      <c r="AP42" s="50" t="s">
        <v>120</v>
      </c>
    </row>
    <row r="43" spans="2:42" ht="17" x14ac:dyDescent="0.2">
      <c r="B43" s="8" t="s">
        <v>106</v>
      </c>
      <c r="C43" s="38" t="s">
        <v>107</v>
      </c>
      <c r="D43" s="7" t="s">
        <v>34</v>
      </c>
      <c r="E43" s="7" t="s">
        <v>35</v>
      </c>
      <c r="F43" s="9" t="s">
        <v>108</v>
      </c>
      <c r="G43" s="7"/>
      <c r="H43" s="10">
        <v>43471</v>
      </c>
      <c r="I43" s="10">
        <v>43106</v>
      </c>
      <c r="J43" s="11">
        <v>446000</v>
      </c>
      <c r="K43" s="11">
        <v>542000</v>
      </c>
      <c r="L43" s="11">
        <v>116000</v>
      </c>
      <c r="M43" s="7"/>
      <c r="N43" s="7"/>
      <c r="O43" s="7"/>
      <c r="P43" s="7"/>
      <c r="Q43" s="11">
        <v>542000</v>
      </c>
      <c r="R43" s="11">
        <v>116000</v>
      </c>
      <c r="S43" s="7"/>
      <c r="T43" s="7"/>
      <c r="U43" s="7"/>
      <c r="V43" s="7"/>
      <c r="W43" s="7"/>
      <c r="X43" s="7"/>
      <c r="Y43" s="7"/>
      <c r="Z43" s="7"/>
      <c r="AA43" s="7"/>
      <c r="AB43" s="7"/>
      <c r="AC43" s="11">
        <v>25000</v>
      </c>
      <c r="AD43" s="11">
        <v>5000</v>
      </c>
      <c r="AE43" s="31">
        <v>567000</v>
      </c>
      <c r="AF43" s="12">
        <v>121000</v>
      </c>
      <c r="AG43" s="7"/>
      <c r="AH43" s="34" t="s">
        <v>54</v>
      </c>
      <c r="AI43" s="7"/>
      <c r="AJ43" s="7"/>
      <c r="AK43" s="62">
        <v>6.7599999999999993E-2</v>
      </c>
      <c r="AL43" s="13">
        <v>7.1999999999999995E-2</v>
      </c>
      <c r="AM43" s="32">
        <v>6.4799999999999996E-2</v>
      </c>
      <c r="AN43" s="7"/>
      <c r="AO43" s="47" t="s">
        <v>198</v>
      </c>
      <c r="AP43" s="50" t="s">
        <v>191</v>
      </c>
    </row>
    <row r="44" spans="2:42" ht="17" x14ac:dyDescent="0.2">
      <c r="B44" s="8" t="s">
        <v>87</v>
      </c>
      <c r="C44" s="7" t="s">
        <v>192</v>
      </c>
      <c r="D44" s="7" t="s">
        <v>34</v>
      </c>
      <c r="E44" s="7" t="s">
        <v>41</v>
      </c>
      <c r="F44" s="9"/>
      <c r="G44" s="7"/>
      <c r="H44" s="10">
        <v>43471</v>
      </c>
      <c r="I44" s="10">
        <v>43106</v>
      </c>
      <c r="J44" s="11">
        <v>-62363</v>
      </c>
      <c r="K44" s="11">
        <v>236563</v>
      </c>
      <c r="L44" s="11">
        <v>231988</v>
      </c>
      <c r="M44" s="11">
        <v>177410</v>
      </c>
      <c r="N44" s="11">
        <v>215914</v>
      </c>
      <c r="O44" s="7"/>
      <c r="P44" s="7"/>
      <c r="Q44" s="11">
        <v>413973</v>
      </c>
      <c r="R44" s="11">
        <v>447902</v>
      </c>
      <c r="S44" s="7"/>
      <c r="T44" s="7"/>
      <c r="U44" s="7"/>
      <c r="V44" s="7"/>
      <c r="W44" s="7"/>
      <c r="X44" s="7"/>
      <c r="Y44" s="11">
        <v>137646</v>
      </c>
      <c r="Z44" s="11">
        <v>165534</v>
      </c>
      <c r="AA44" s="11">
        <v>137465</v>
      </c>
      <c r="AB44" s="11">
        <v>138018</v>
      </c>
      <c r="AC44" s="7">
        <v>308</v>
      </c>
      <c r="AD44" s="7">
        <v>301</v>
      </c>
      <c r="AE44" s="31">
        <f>689392-137646</f>
        <v>551746</v>
      </c>
      <c r="AF44" s="12">
        <v>751755</v>
      </c>
      <c r="AG44" s="7"/>
      <c r="AH44" s="32">
        <v>-8.3000000000000004E-2</v>
      </c>
      <c r="AI44" s="7"/>
      <c r="AJ44" s="7"/>
      <c r="AK44" s="63">
        <v>8.5000000000000006E-2</v>
      </c>
      <c r="AL44" s="64"/>
      <c r="AM44" s="34">
        <v>7.4999999999999997E-2</v>
      </c>
      <c r="AN44" s="18" t="s">
        <v>54</v>
      </c>
      <c r="AO44" s="47" t="s">
        <v>60</v>
      </c>
      <c r="AP44" s="50" t="s">
        <v>109</v>
      </c>
    </row>
    <row r="45" spans="2:42" ht="17" x14ac:dyDescent="0.2">
      <c r="B45" s="8" t="s">
        <v>104</v>
      </c>
      <c r="C45" s="7" t="s">
        <v>105</v>
      </c>
      <c r="D45" s="7" t="s">
        <v>34</v>
      </c>
      <c r="E45" s="7" t="s">
        <v>41</v>
      </c>
      <c r="F45" s="9">
        <v>37622</v>
      </c>
      <c r="G45" s="7"/>
      <c r="H45" s="10">
        <v>43471</v>
      </c>
      <c r="I45" s="10">
        <v>43106</v>
      </c>
      <c r="J45" s="11">
        <v>-9619</v>
      </c>
      <c r="K45" s="11">
        <v>441400</v>
      </c>
      <c r="L45" s="11">
        <v>458376</v>
      </c>
      <c r="M45" s="7"/>
      <c r="N45" s="7"/>
      <c r="O45" s="7"/>
      <c r="P45" s="7"/>
      <c r="Q45" s="11">
        <v>441400</v>
      </c>
      <c r="R45" s="11">
        <v>458376</v>
      </c>
      <c r="S45" s="7"/>
      <c r="T45" s="7"/>
      <c r="U45" s="7"/>
      <c r="V45" s="7"/>
      <c r="W45" s="7"/>
      <c r="X45" s="7"/>
      <c r="Y45" s="7"/>
      <c r="Z45" s="7"/>
      <c r="AA45" s="11">
        <v>84695</v>
      </c>
      <c r="AB45" s="11">
        <v>77338</v>
      </c>
      <c r="AC45" s="11">
        <v>25000</v>
      </c>
      <c r="AD45" s="11">
        <v>25000</v>
      </c>
      <c r="AE45" s="31">
        <v>551095</v>
      </c>
      <c r="AF45" s="12">
        <v>560714</v>
      </c>
      <c r="AG45" s="7"/>
      <c r="AH45" s="32">
        <v>-1.7000000000000001E-2</v>
      </c>
      <c r="AI45" s="7"/>
      <c r="AJ45" s="7"/>
      <c r="AK45" s="62">
        <v>6.9000000000000006E-2</v>
      </c>
      <c r="AL45" s="13">
        <v>8.8999999999999996E-2</v>
      </c>
      <c r="AM45" s="32">
        <v>7.9000000000000001E-2</v>
      </c>
      <c r="AN45" s="14">
        <v>8.4000000000000005E-2</v>
      </c>
      <c r="AO45" s="47" t="s">
        <v>197</v>
      </c>
      <c r="AP45" s="50" t="s">
        <v>84</v>
      </c>
    </row>
    <row r="46" spans="2:42" ht="17" x14ac:dyDescent="0.2">
      <c r="B46" s="8" t="s">
        <v>145</v>
      </c>
      <c r="C46" s="38" t="s">
        <v>152</v>
      </c>
      <c r="D46" s="7" t="s">
        <v>153</v>
      </c>
      <c r="E46" s="7" t="s">
        <v>41</v>
      </c>
      <c r="F46" s="9"/>
      <c r="G46" s="7"/>
      <c r="H46" s="10">
        <v>43471</v>
      </c>
      <c r="I46" s="10">
        <v>43106</v>
      </c>
      <c r="J46" s="11">
        <v>36223</v>
      </c>
      <c r="K46" s="11">
        <v>343955</v>
      </c>
      <c r="L46" s="11">
        <v>306313</v>
      </c>
      <c r="M46" s="11">
        <v>126735</v>
      </c>
      <c r="N46" s="11">
        <v>131418</v>
      </c>
      <c r="O46" s="7"/>
      <c r="P46" s="7"/>
      <c r="Q46" s="11">
        <v>470690</v>
      </c>
      <c r="R46" s="11">
        <v>437731</v>
      </c>
      <c r="S46" s="7"/>
      <c r="T46" s="7"/>
      <c r="U46" s="7"/>
      <c r="V46" s="7"/>
      <c r="W46" s="7"/>
      <c r="X46" s="7"/>
      <c r="Y46" s="7"/>
      <c r="Z46" s="11">
        <v>6148</v>
      </c>
      <c r="AA46" s="11">
        <v>8391</v>
      </c>
      <c r="AB46" s="7"/>
      <c r="AC46" s="11">
        <v>60072</v>
      </c>
      <c r="AD46" s="11">
        <v>59051</v>
      </c>
      <c r="AE46" s="31">
        <v>539153</v>
      </c>
      <c r="AF46" s="12">
        <v>502930</v>
      </c>
      <c r="AG46" s="7"/>
      <c r="AH46" s="32">
        <v>7.1999999999999995E-2</v>
      </c>
      <c r="AI46" s="7"/>
      <c r="AJ46" s="7"/>
      <c r="AK46" s="62">
        <v>8.5999999999999993E-2</v>
      </c>
      <c r="AL46" s="13">
        <v>0.105</v>
      </c>
      <c r="AM46" s="32">
        <v>8.9300000000000004E-2</v>
      </c>
      <c r="AN46" s="14">
        <v>9.0999999999999998E-2</v>
      </c>
      <c r="AO46" s="47" t="s">
        <v>194</v>
      </c>
      <c r="AP46" s="50" t="s">
        <v>83</v>
      </c>
    </row>
    <row r="47" spans="2:42" ht="17" x14ac:dyDescent="0.2">
      <c r="B47" s="8" t="s">
        <v>167</v>
      </c>
      <c r="C47" s="7" t="s">
        <v>169</v>
      </c>
      <c r="D47" s="7" t="s">
        <v>45</v>
      </c>
      <c r="E47" s="7" t="s">
        <v>35</v>
      </c>
      <c r="F47" s="9"/>
      <c r="G47" s="7"/>
      <c r="H47" s="10">
        <v>43471</v>
      </c>
      <c r="I47" s="10">
        <v>43106</v>
      </c>
      <c r="J47" s="11">
        <v>47274</v>
      </c>
      <c r="K47" s="11">
        <v>421950</v>
      </c>
      <c r="L47" s="11">
        <v>414373</v>
      </c>
      <c r="M47" s="11">
        <v>78356</v>
      </c>
      <c r="N47" s="11">
        <v>42192</v>
      </c>
      <c r="O47" s="7"/>
      <c r="P47" s="7"/>
      <c r="Q47" s="11">
        <v>500306</v>
      </c>
      <c r="R47" s="11">
        <v>456565</v>
      </c>
      <c r="S47" s="7"/>
      <c r="T47" s="7"/>
      <c r="U47" s="7"/>
      <c r="V47" s="7"/>
      <c r="W47" s="7"/>
      <c r="X47" s="7"/>
      <c r="Y47" s="11">
        <v>8126</v>
      </c>
      <c r="Z47" s="11">
        <v>5447</v>
      </c>
      <c r="AA47" s="7"/>
      <c r="AB47" s="7"/>
      <c r="AC47" s="11">
        <v>20903</v>
      </c>
      <c r="AD47" s="11">
        <v>20049</v>
      </c>
      <c r="AE47" s="31">
        <v>529335</v>
      </c>
      <c r="AF47" s="12">
        <v>482061</v>
      </c>
      <c r="AG47" s="7"/>
      <c r="AH47" s="32">
        <v>9.8000000000000004E-2</v>
      </c>
      <c r="AI47" s="7"/>
      <c r="AJ47" s="7"/>
      <c r="AK47" s="62">
        <v>7.8100000000000003E-2</v>
      </c>
      <c r="AL47" s="13"/>
      <c r="AM47" s="32">
        <v>7.5899999999999995E-2</v>
      </c>
      <c r="AN47" s="14">
        <v>8.3500000000000005E-2</v>
      </c>
      <c r="AO47" s="47" t="s">
        <v>70</v>
      </c>
      <c r="AP47" s="50" t="s">
        <v>59</v>
      </c>
    </row>
    <row r="48" spans="2:42" ht="17" x14ac:dyDescent="0.2">
      <c r="B48" s="8" t="s">
        <v>126</v>
      </c>
      <c r="C48" s="38" t="s">
        <v>131</v>
      </c>
      <c r="D48" s="7" t="s">
        <v>77</v>
      </c>
      <c r="E48" s="7" t="s">
        <v>35</v>
      </c>
      <c r="F48" s="9" t="s">
        <v>132</v>
      </c>
      <c r="G48" s="7"/>
      <c r="H48" s="10">
        <v>43471</v>
      </c>
      <c r="I48" s="10">
        <v>43106</v>
      </c>
      <c r="J48" s="11">
        <v>59961</v>
      </c>
      <c r="K48" s="11">
        <v>333226</v>
      </c>
      <c r="L48" s="11">
        <v>293102</v>
      </c>
      <c r="M48" s="11">
        <v>133542</v>
      </c>
      <c r="N48" s="11">
        <v>139012</v>
      </c>
      <c r="O48" s="7"/>
      <c r="P48" s="7"/>
      <c r="Q48" s="11">
        <v>466768</v>
      </c>
      <c r="R48" s="11">
        <v>432114</v>
      </c>
      <c r="S48" s="7"/>
      <c r="T48" s="7"/>
      <c r="U48" s="7"/>
      <c r="V48" s="7"/>
      <c r="W48" s="7"/>
      <c r="X48" s="7"/>
      <c r="Y48" s="11">
        <v>12411</v>
      </c>
      <c r="Z48" s="11">
        <v>5438</v>
      </c>
      <c r="AA48" s="11">
        <v>13723</v>
      </c>
      <c r="AB48" s="7"/>
      <c r="AC48" s="11">
        <v>36104</v>
      </c>
      <c r="AD48" s="11">
        <v>31493</v>
      </c>
      <c r="AE48" s="31">
        <v>529006</v>
      </c>
      <c r="AF48" s="12">
        <v>469045</v>
      </c>
      <c r="AG48" s="7"/>
      <c r="AH48" s="32">
        <v>0.128</v>
      </c>
      <c r="AI48" s="7"/>
      <c r="AJ48" s="7"/>
      <c r="AK48" s="62">
        <v>9.74E-2</v>
      </c>
      <c r="AL48" s="13">
        <v>8.4599999999999995E-2</v>
      </c>
      <c r="AM48" s="32">
        <v>8.7499999999999994E-2</v>
      </c>
      <c r="AN48" s="14">
        <v>9.3399999999999997E-2</v>
      </c>
      <c r="AO48" s="47" t="s">
        <v>46</v>
      </c>
      <c r="AP48" s="50" t="s">
        <v>60</v>
      </c>
    </row>
    <row r="49" spans="2:42" ht="17" x14ac:dyDescent="0.2">
      <c r="B49" s="8" t="s">
        <v>161</v>
      </c>
      <c r="C49" s="38" t="s">
        <v>165</v>
      </c>
      <c r="D49" s="7" t="s">
        <v>166</v>
      </c>
      <c r="E49" s="7" t="s">
        <v>41</v>
      </c>
      <c r="F49" s="9"/>
      <c r="G49" s="7"/>
      <c r="H49" s="10">
        <v>43471</v>
      </c>
      <c r="I49" s="10">
        <v>43106</v>
      </c>
      <c r="J49" s="11">
        <v>30985</v>
      </c>
      <c r="K49" s="11">
        <v>338462</v>
      </c>
      <c r="L49" s="11">
        <v>315894</v>
      </c>
      <c r="M49" s="11">
        <v>123235</v>
      </c>
      <c r="N49" s="11">
        <v>111838</v>
      </c>
      <c r="O49" s="7"/>
      <c r="P49" s="7"/>
      <c r="Q49" s="11">
        <v>461697</v>
      </c>
      <c r="R49" s="11">
        <v>427732</v>
      </c>
      <c r="S49" s="7"/>
      <c r="T49" s="7"/>
      <c r="U49" s="7"/>
      <c r="V49" s="7"/>
      <c r="W49" s="7"/>
      <c r="X49" s="7"/>
      <c r="Y49" s="11">
        <v>9319</v>
      </c>
      <c r="Z49" s="11">
        <v>16136</v>
      </c>
      <c r="AA49" s="7"/>
      <c r="AB49" s="7"/>
      <c r="AC49" s="11">
        <v>57539</v>
      </c>
      <c r="AD49" s="11">
        <v>53702</v>
      </c>
      <c r="AE49" s="31">
        <v>528555</v>
      </c>
      <c r="AF49" s="12">
        <v>497570</v>
      </c>
      <c r="AG49" s="7"/>
      <c r="AH49" s="32">
        <v>6.2E-2</v>
      </c>
      <c r="AI49" s="7"/>
      <c r="AJ49" s="7"/>
      <c r="AK49" s="62">
        <v>9.8799999999999999E-2</v>
      </c>
      <c r="AL49" s="13">
        <v>9.8000000000000004E-2</v>
      </c>
      <c r="AM49" s="32">
        <v>9.3600000000000003E-2</v>
      </c>
      <c r="AN49" s="14">
        <v>9.4E-2</v>
      </c>
      <c r="AO49" s="47" t="s">
        <v>47</v>
      </c>
      <c r="AP49" s="50" t="s">
        <v>193</v>
      </c>
    </row>
    <row r="50" spans="2:42" ht="17" x14ac:dyDescent="0.2">
      <c r="B50" s="8" t="s">
        <v>126</v>
      </c>
      <c r="C50" s="7" t="s">
        <v>133</v>
      </c>
      <c r="D50" s="7" t="s">
        <v>134</v>
      </c>
      <c r="E50" s="7" t="s">
        <v>35</v>
      </c>
      <c r="F50" s="9">
        <v>43012</v>
      </c>
      <c r="G50" s="7"/>
      <c r="H50" s="10">
        <v>43471</v>
      </c>
      <c r="I50" s="10">
        <v>43106</v>
      </c>
      <c r="J50" s="11">
        <v>2628</v>
      </c>
      <c r="K50" s="11">
        <v>347294</v>
      </c>
      <c r="L50" s="11">
        <v>331172</v>
      </c>
      <c r="M50" s="11">
        <v>137589</v>
      </c>
      <c r="N50" s="11">
        <v>147446</v>
      </c>
      <c r="O50" s="7"/>
      <c r="P50" s="7"/>
      <c r="Q50" s="11">
        <v>484883</v>
      </c>
      <c r="R50" s="11">
        <v>478618</v>
      </c>
      <c r="S50" s="7"/>
      <c r="T50" s="7"/>
      <c r="U50" s="7"/>
      <c r="V50" s="7"/>
      <c r="W50" s="7"/>
      <c r="X50" s="7"/>
      <c r="Y50" s="11">
        <v>6278</v>
      </c>
      <c r="Z50" s="11">
        <v>3931</v>
      </c>
      <c r="AA50" s="11">
        <v>5061</v>
      </c>
      <c r="AB50" s="7"/>
      <c r="AC50" s="11">
        <v>32042</v>
      </c>
      <c r="AD50" s="11">
        <v>43087</v>
      </c>
      <c r="AE50" s="31">
        <v>528264</v>
      </c>
      <c r="AF50" s="12">
        <v>525636</v>
      </c>
      <c r="AG50" s="7"/>
      <c r="AH50" s="32">
        <v>5.0000000000000001E-3</v>
      </c>
      <c r="AI50" s="7"/>
      <c r="AJ50" s="7"/>
      <c r="AK50" s="62">
        <v>9.74E-2</v>
      </c>
      <c r="AL50" s="13">
        <v>8.4599999999999995E-2</v>
      </c>
      <c r="AM50" s="32">
        <v>8.7499999999999994E-2</v>
      </c>
      <c r="AN50" s="14">
        <v>9.3399999999999997E-2</v>
      </c>
      <c r="AO50" s="47" t="s">
        <v>46</v>
      </c>
      <c r="AP50" s="50" t="s">
        <v>60</v>
      </c>
    </row>
    <row r="51" spans="2:42" ht="17" x14ac:dyDescent="0.2">
      <c r="B51" s="8" t="s">
        <v>154</v>
      </c>
      <c r="C51" s="7" t="s">
        <v>155</v>
      </c>
      <c r="D51" s="7" t="s">
        <v>156</v>
      </c>
      <c r="E51" s="7" t="s">
        <v>41</v>
      </c>
      <c r="F51" s="9">
        <v>42158</v>
      </c>
      <c r="G51" s="7"/>
      <c r="H51" s="10">
        <v>43471</v>
      </c>
      <c r="I51" s="10">
        <v>43106</v>
      </c>
      <c r="J51" s="11">
        <v>38809</v>
      </c>
      <c r="K51" s="11">
        <v>505311</v>
      </c>
      <c r="L51" s="11">
        <v>466984</v>
      </c>
      <c r="M51" s="7"/>
      <c r="N51" s="7"/>
      <c r="O51" s="7"/>
      <c r="P51" s="7"/>
      <c r="Q51" s="11">
        <v>505311</v>
      </c>
      <c r="R51" s="11">
        <v>466984</v>
      </c>
      <c r="S51" s="7"/>
      <c r="T51" s="7"/>
      <c r="U51" s="7"/>
      <c r="V51" s="7"/>
      <c r="W51" s="7"/>
      <c r="X51" s="7"/>
      <c r="Y51" s="7"/>
      <c r="Z51" s="7"/>
      <c r="AA51" s="7"/>
      <c r="AB51" s="7"/>
      <c r="AC51" s="11">
        <v>20531</v>
      </c>
      <c r="AD51" s="11">
        <v>20049</v>
      </c>
      <c r="AE51" s="31">
        <v>525842</v>
      </c>
      <c r="AF51" s="12">
        <v>487033</v>
      </c>
      <c r="AG51" s="7"/>
      <c r="AH51" s="32">
        <v>0.08</v>
      </c>
      <c r="AI51" s="7"/>
      <c r="AJ51" s="7"/>
      <c r="AK51" s="62">
        <v>8.6199999999999999E-2</v>
      </c>
      <c r="AL51" s="13">
        <v>8.9800000000000005E-2</v>
      </c>
      <c r="AM51" s="32">
        <v>8.1299999999999997E-2</v>
      </c>
      <c r="AN51" s="14">
        <v>8.4599999999999995E-2</v>
      </c>
      <c r="AO51" s="47" t="s">
        <v>194</v>
      </c>
      <c r="AP51" s="50" t="s">
        <v>56</v>
      </c>
    </row>
    <row r="52" spans="2:42" ht="17" x14ac:dyDescent="0.2">
      <c r="B52" s="8" t="s">
        <v>52</v>
      </c>
      <c r="C52" s="38" t="s">
        <v>53</v>
      </c>
      <c r="D52" s="7" t="s">
        <v>34</v>
      </c>
      <c r="E52" s="7" t="s">
        <v>41</v>
      </c>
      <c r="F52" s="9"/>
      <c r="G52" s="7"/>
      <c r="H52" s="10">
        <v>43471</v>
      </c>
      <c r="I52" s="10">
        <v>43106</v>
      </c>
      <c r="J52" s="11">
        <v>171137</v>
      </c>
      <c r="K52" s="11">
        <v>401916</v>
      </c>
      <c r="L52" s="11">
        <v>283626</v>
      </c>
      <c r="M52" s="11">
        <v>70361</v>
      </c>
      <c r="N52" s="11">
        <v>13664</v>
      </c>
      <c r="O52" s="11">
        <v>25150</v>
      </c>
      <c r="P52" s="11">
        <v>25000</v>
      </c>
      <c r="Q52" s="11">
        <v>497427</v>
      </c>
      <c r="R52" s="11">
        <v>322290</v>
      </c>
      <c r="S52" s="11">
        <v>25000</v>
      </c>
      <c r="T52" s="11">
        <v>29000</v>
      </c>
      <c r="U52" s="7"/>
      <c r="V52" s="7"/>
      <c r="W52" s="7"/>
      <c r="X52" s="7"/>
      <c r="Y52" s="7"/>
      <c r="Z52" s="7"/>
      <c r="AA52" s="7"/>
      <c r="AB52" s="7"/>
      <c r="AC52" s="7" t="s">
        <v>36</v>
      </c>
      <c r="AD52" s="7" t="s">
        <v>36</v>
      </c>
      <c r="AE52" s="31">
        <v>522427</v>
      </c>
      <c r="AF52" s="12">
        <v>351290</v>
      </c>
      <c r="AG52" s="7"/>
      <c r="AH52" s="35" t="s">
        <v>54</v>
      </c>
      <c r="AI52" s="7"/>
      <c r="AJ52" s="7"/>
      <c r="AK52" s="62">
        <v>4.8899999999999999E-2</v>
      </c>
      <c r="AL52" s="13">
        <v>7.8E-2</v>
      </c>
      <c r="AM52" s="32">
        <v>8.0299999999999996E-2</v>
      </c>
      <c r="AN52" s="14">
        <v>8.7999999999999995E-2</v>
      </c>
      <c r="AO52" s="47" t="s">
        <v>191</v>
      </c>
      <c r="AP52" s="50" t="s">
        <v>71</v>
      </c>
    </row>
    <row r="53" spans="2:42" ht="17" x14ac:dyDescent="0.2">
      <c r="B53" s="8" t="s">
        <v>68</v>
      </c>
      <c r="C53" s="7" t="s">
        <v>76</v>
      </c>
      <c r="D53" s="7" t="s">
        <v>77</v>
      </c>
      <c r="E53" s="7" t="s">
        <v>35</v>
      </c>
      <c r="F53" s="9" t="s">
        <v>78</v>
      </c>
      <c r="G53" s="7"/>
      <c r="H53" s="10">
        <v>43471</v>
      </c>
      <c r="I53" s="10">
        <v>43106</v>
      </c>
      <c r="J53" s="11">
        <v>78545</v>
      </c>
      <c r="K53" s="11">
        <v>378138</v>
      </c>
      <c r="L53" s="11">
        <v>315459</v>
      </c>
      <c r="M53" s="11">
        <v>94491</v>
      </c>
      <c r="N53" s="11">
        <v>88473</v>
      </c>
      <c r="O53" s="11">
        <v>25000</v>
      </c>
      <c r="P53" s="11">
        <v>12541</v>
      </c>
      <c r="Q53" s="11">
        <v>497629</v>
      </c>
      <c r="R53" s="11">
        <v>416473</v>
      </c>
      <c r="S53" s="11">
        <v>22389</v>
      </c>
      <c r="T53" s="11">
        <v>25000</v>
      </c>
      <c r="U53" s="7"/>
      <c r="V53" s="7"/>
      <c r="W53" s="7"/>
      <c r="X53" s="7"/>
      <c r="Y53" s="7"/>
      <c r="Z53" s="7"/>
      <c r="AA53" s="7"/>
      <c r="AB53" s="7"/>
      <c r="AC53" s="7" t="s">
        <v>36</v>
      </c>
      <c r="AD53" s="7" t="s">
        <v>36</v>
      </c>
      <c r="AE53" s="31">
        <v>520018</v>
      </c>
      <c r="AF53" s="12">
        <v>441473</v>
      </c>
      <c r="AG53" s="7"/>
      <c r="AH53" s="32">
        <v>0.17799999999999999</v>
      </c>
      <c r="AI53" s="7"/>
      <c r="AJ53" s="7"/>
      <c r="AK53" s="62">
        <v>7.6999999999999999E-2</v>
      </c>
      <c r="AL53" s="13">
        <v>8.7999999999999995E-2</v>
      </c>
      <c r="AM53" s="32">
        <v>0.08</v>
      </c>
      <c r="AN53" s="14">
        <v>9.4E-2</v>
      </c>
      <c r="AO53" s="47" t="s">
        <v>81</v>
      </c>
      <c r="AP53" s="50" t="s">
        <v>65</v>
      </c>
    </row>
    <row r="54" spans="2:42" ht="17" x14ac:dyDescent="0.2">
      <c r="B54" s="8" t="s">
        <v>100</v>
      </c>
      <c r="C54" s="7" t="s">
        <v>101</v>
      </c>
      <c r="D54" s="7" t="s">
        <v>34</v>
      </c>
      <c r="E54" s="7" t="s">
        <v>41</v>
      </c>
      <c r="F54" s="9" t="s">
        <v>102</v>
      </c>
      <c r="G54" s="7"/>
      <c r="H54" s="10">
        <v>43471</v>
      </c>
      <c r="I54" s="10">
        <v>43110</v>
      </c>
      <c r="J54" s="11">
        <v>55669</v>
      </c>
      <c r="K54" s="11">
        <v>477613</v>
      </c>
      <c r="L54" s="11">
        <v>425152</v>
      </c>
      <c r="M54" s="11">
        <v>17000</v>
      </c>
      <c r="N54" s="7"/>
      <c r="O54" s="7"/>
      <c r="P54" s="7"/>
      <c r="Q54" s="11">
        <v>494613</v>
      </c>
      <c r="R54" s="11">
        <v>425152</v>
      </c>
      <c r="S54" s="7"/>
      <c r="T54" s="7"/>
      <c r="U54" s="7"/>
      <c r="V54" s="7"/>
      <c r="W54" s="7"/>
      <c r="X54" s="7"/>
      <c r="Y54" s="7"/>
      <c r="Z54" s="11">
        <v>17000</v>
      </c>
      <c r="AA54" s="7"/>
      <c r="AB54" s="7"/>
      <c r="AC54" s="11">
        <v>24708</v>
      </c>
      <c r="AD54" s="11">
        <v>21500</v>
      </c>
      <c r="AE54" s="31">
        <v>519321</v>
      </c>
      <c r="AF54" s="12">
        <v>463652</v>
      </c>
      <c r="AG54" s="7"/>
      <c r="AH54" s="32">
        <v>0.12</v>
      </c>
      <c r="AI54" s="7"/>
      <c r="AJ54" s="7"/>
      <c r="AK54" s="62">
        <v>5.5599999999999997E-2</v>
      </c>
      <c r="AL54" s="13">
        <v>9.3299999999999994E-2</v>
      </c>
      <c r="AM54" s="32">
        <v>8.4699999999999998E-2</v>
      </c>
      <c r="AN54" s="14">
        <v>8.9899999999999994E-2</v>
      </c>
      <c r="AO54" s="47" t="s">
        <v>55</v>
      </c>
      <c r="AP54" s="50" t="s">
        <v>37</v>
      </c>
    </row>
    <row r="55" spans="2:42" ht="17" x14ac:dyDescent="0.2">
      <c r="B55" s="8" t="s">
        <v>126</v>
      </c>
      <c r="C55" s="38" t="s">
        <v>135</v>
      </c>
      <c r="D55" s="7" t="s">
        <v>136</v>
      </c>
      <c r="E55" s="7" t="s">
        <v>35</v>
      </c>
      <c r="F55" s="9" t="s">
        <v>137</v>
      </c>
      <c r="G55" s="7"/>
      <c r="H55" s="10">
        <v>43471</v>
      </c>
      <c r="I55" s="10">
        <v>43106</v>
      </c>
      <c r="J55" s="11">
        <v>51080</v>
      </c>
      <c r="K55" s="11">
        <v>308955</v>
      </c>
      <c r="L55" s="11">
        <v>275638</v>
      </c>
      <c r="M55" s="11">
        <v>151304</v>
      </c>
      <c r="N55" s="11">
        <v>143712</v>
      </c>
      <c r="O55" s="7"/>
      <c r="P55" s="7"/>
      <c r="Q55" s="11">
        <v>460259</v>
      </c>
      <c r="R55" s="11">
        <v>419350</v>
      </c>
      <c r="S55" s="7"/>
      <c r="T55" s="7"/>
      <c r="U55" s="7"/>
      <c r="V55" s="7"/>
      <c r="W55" s="7"/>
      <c r="X55" s="7"/>
      <c r="Y55" s="11">
        <v>15037</v>
      </c>
      <c r="Z55" s="11">
        <v>9362</v>
      </c>
      <c r="AA55" s="11">
        <v>11428</v>
      </c>
      <c r="AB55" s="7"/>
      <c r="AC55" s="11">
        <v>28907</v>
      </c>
      <c r="AD55" s="11">
        <v>35839</v>
      </c>
      <c r="AE55" s="31">
        <v>515631</v>
      </c>
      <c r="AF55" s="12">
        <v>464551</v>
      </c>
      <c r="AG55" s="7"/>
      <c r="AH55" s="32">
        <v>0.11</v>
      </c>
      <c r="AI55" s="7"/>
      <c r="AJ55" s="7"/>
      <c r="AK55" s="62">
        <v>9.74E-2</v>
      </c>
      <c r="AL55" s="13">
        <v>8.4599999999999995E-2</v>
      </c>
      <c r="AM55" s="32">
        <v>8.7499999999999994E-2</v>
      </c>
      <c r="AN55" s="14">
        <v>9.3399999999999997E-2</v>
      </c>
      <c r="AO55" s="47" t="s">
        <v>46</v>
      </c>
      <c r="AP55" s="50" t="s">
        <v>60</v>
      </c>
    </row>
    <row r="56" spans="2:42" ht="18" thickBot="1" x14ac:dyDescent="0.25">
      <c r="B56" s="19" t="s">
        <v>57</v>
      </c>
      <c r="C56" s="73" t="s">
        <v>61</v>
      </c>
      <c r="D56" s="20" t="s">
        <v>45</v>
      </c>
      <c r="E56" s="20" t="s">
        <v>41</v>
      </c>
      <c r="F56" s="21"/>
      <c r="G56" s="20"/>
      <c r="H56" s="22">
        <v>43471</v>
      </c>
      <c r="I56" s="22">
        <v>43106</v>
      </c>
      <c r="J56" s="23">
        <v>117665</v>
      </c>
      <c r="K56" s="23">
        <v>475725</v>
      </c>
      <c r="L56" s="23">
        <v>360727</v>
      </c>
      <c r="M56" s="23">
        <v>2667</v>
      </c>
      <c r="N56" s="23">
        <v>25000</v>
      </c>
      <c r="O56" s="23">
        <v>25000</v>
      </c>
      <c r="P56" s="20"/>
      <c r="Q56" s="23">
        <v>503392</v>
      </c>
      <c r="R56" s="23">
        <v>385727</v>
      </c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 t="s">
        <v>36</v>
      </c>
      <c r="AD56" s="20" t="s">
        <v>36</v>
      </c>
      <c r="AE56" s="36">
        <v>503392</v>
      </c>
      <c r="AF56" s="24">
        <v>385727</v>
      </c>
      <c r="AG56" s="20"/>
      <c r="AH56" s="37">
        <v>0.30499999999999999</v>
      </c>
      <c r="AI56" s="20"/>
      <c r="AJ56" s="20"/>
      <c r="AK56" s="65">
        <v>6.88E-2</v>
      </c>
      <c r="AL56" s="25">
        <v>9.5000000000000001E-2</v>
      </c>
      <c r="AM56" s="37">
        <v>8.7400000000000005E-2</v>
      </c>
      <c r="AN56" s="26">
        <v>9.2999999999999999E-2</v>
      </c>
      <c r="AO56" s="48" t="s">
        <v>109</v>
      </c>
      <c r="AP56" s="51" t="s">
        <v>70</v>
      </c>
    </row>
    <row r="57" spans="2:42" x14ac:dyDescent="0.2">
      <c r="B57" s="8"/>
      <c r="C57" s="29" t="s">
        <v>174</v>
      </c>
      <c r="D57" s="17" t="s">
        <v>125</v>
      </c>
      <c r="E57" s="7"/>
      <c r="F57" s="9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13"/>
      <c r="AI57" s="7"/>
      <c r="AJ57" s="7"/>
      <c r="AK57" s="13"/>
      <c r="AL57" s="13"/>
      <c r="AM57" s="13"/>
      <c r="AN57" s="7"/>
      <c r="AO57" s="56"/>
      <c r="AP57" s="52"/>
    </row>
    <row r="58" spans="2:42" x14ac:dyDescent="0.2">
      <c r="B58" s="8"/>
      <c r="C58" s="29" t="s">
        <v>175</v>
      </c>
      <c r="D58" s="7" t="s">
        <v>177</v>
      </c>
      <c r="E58" s="7"/>
      <c r="F58" s="9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13"/>
      <c r="AI58" s="7"/>
      <c r="AJ58" s="7"/>
      <c r="AK58" s="13"/>
      <c r="AL58" s="13"/>
      <c r="AM58" s="13"/>
      <c r="AN58" s="7"/>
      <c r="AO58" s="56"/>
      <c r="AP58" s="52"/>
    </row>
    <row r="59" spans="2:42" ht="17" thickBot="1" x14ac:dyDescent="0.25">
      <c r="B59" s="19"/>
      <c r="C59" s="30" t="s">
        <v>176</v>
      </c>
      <c r="D59" s="20" t="s">
        <v>179</v>
      </c>
      <c r="E59" s="20"/>
      <c r="F59" s="21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5"/>
      <c r="AI59" s="20"/>
      <c r="AJ59" s="20"/>
      <c r="AK59" s="25"/>
      <c r="AL59" s="25"/>
      <c r="AM59" s="25"/>
      <c r="AN59" s="20"/>
      <c r="AO59" s="57"/>
      <c r="AP59" s="53"/>
    </row>
  </sheetData>
  <autoFilter ref="B4:AP59" xr:uid="{99F61095-5561-FF41-BE74-F8B0B09E76F3}">
    <sortState ref="B5:AP59">
      <sortCondition descending="1" ref="AE4:AE59"/>
    </sortState>
  </autoFilter>
  <mergeCells count="3">
    <mergeCell ref="AK2:AM2"/>
    <mergeCell ref="AO2:AP2"/>
    <mergeCell ref="AE2:AF2"/>
  </mergeCells>
  <pageMargins left="0.7" right="0.7" top="0.75" bottom="0.75" header="0.3" footer="0.3"/>
  <pageSetup paperSize="9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E0719-5122-BC4E-A19F-1333C10E71AF}">
  <dimension ref="A1"/>
  <sheetViews>
    <sheetView workbookViewId="0">
      <selection activeCell="A2" sqref="A2:XFD2"/>
    </sheetView>
  </sheetViews>
  <sheetFormatPr baseColWidth="10" defaultRowHeight="1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Hellyer</dc:creator>
  <cp:lastModifiedBy>Donald Hellyer</cp:lastModifiedBy>
  <cp:lastPrinted>2019-12-11T22:41:00Z</cp:lastPrinted>
  <dcterms:created xsi:type="dcterms:W3CDTF">2019-12-04T03:58:50Z</dcterms:created>
  <dcterms:modified xsi:type="dcterms:W3CDTF">2019-12-12T22:18:17Z</dcterms:modified>
</cp:coreProperties>
</file>